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<sst xmlns="http://schemas.openxmlformats.org/spreadsheetml/2006/main" count="442" uniqueCount="376">
  <si>
    <t>Прочие доходы от компенсации затрат бюджетов муниципальных районов . (Доходы от компенсации затрат бюджетов, поступающие от МУДО «Центр детского творчества г. Пучеж»)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</si>
  <si>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</si>
  <si>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</si>
  <si>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</si>
  <si>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</si>
  <si>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</si>
  <si>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</si>
  <si>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</si>
  <si>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</si>
  <si>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</si>
  <si>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</si>
  <si>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</si>
  <si>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</si>
  <si>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</si>
  <si>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</si>
  <si>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>Дотации бюджетам бюджетной системы Российской Федерации</t>
  </si>
  <si>
    <t xml:space="preserve">    092 2 02 10000 00 0000 150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</si>
  <si>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</si>
  <si>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</si>
  <si>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</si>
  <si>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</si>
  <si>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</si>
  <si>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</si>
  <si>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</si>
  <si>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</si>
  <si>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</si>
  <si>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</si>
  <si>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</si>
  <si>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</si>
  <si>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</si>
  <si>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092 2 08 05000 05 0000 150</t>
  </si>
  <si>
    <t>092 2 02 25519 05 0000 150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</si>
  <si>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</si>
  <si>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</si>
  <si>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</si>
  <si>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</si>
  <si>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</si>
  <si>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</si>
  <si>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</si>
  <si>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</si>
  <si>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</si>
  <si>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</si>
  <si>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</si>
  <si>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</si>
  <si>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</si>
  <si>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</si>
  <si>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</si>
  <si>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</si>
  <si>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</si>
  <si>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</si>
  <si>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</si>
  <si>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</si>
  <si>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</si>
  <si>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</si>
  <si>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</si>
  <si>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</si>
  <si>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</si>
  <si>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</si>
  <si>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</si>
  <si>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</si>
  <si>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</si>
  <si>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</si>
  <si>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</si>
  <si>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</si>
  <si>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</si>
  <si>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</si>
  <si>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</si>
  <si>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</si>
  <si>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000  1 11 05010 00 0000 120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</si>
  <si>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</si>
  <si>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</si>
  <si>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</si>
  <si>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сферу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</si>
  <si>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</si>
  <si>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</si>
  <si>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</si>
  <si>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</si>
  <si>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</si>
  <si>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000  1 14 02000 00 0000 000</t>
  </si>
  <si>
    <t>Доходы от продажи земельных участков, находящихся в государственной и муниципальной собственности</t>
  </si>
  <si>
    <t xml:space="preserve">  000  1 14 06000 00 0000 430</t>
  </si>
  <si>
    <t>Административные штрафы, установленные Кодексом Российской Федерации об административных правонарушениях</t>
  </si>
  <si>
    <t xml:space="preserve">  000  2 02 29999 00 0000 150</t>
  </si>
  <si>
    <t>Субвенции местным бюджетам на выполнение передаваемых полномочий субъектов Российской Федерации</t>
  </si>
  <si>
    <t xml:space="preserve">  000  2 02 30024 00 0000 150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</si>
  <si>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</si>
  <si>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000  2 02 35082 00 0000 150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</si>
  <si>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</si>
  <si>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000  2 02 35120 00 0000 150</t>
  </si>
  <si>
    <t>Прочие субвенции</t>
  </si>
  <si>
    <t xml:space="preserve">  000  2 02 39999 00 0000 150</t>
  </si>
  <si>
    <t>092 2 02 25169 05 0000 150</t>
  </si>
  <si>
    <t>000 2 02 25169 05 0000 150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</si>
  <si>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</si>
  <si>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</si>
  <si>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2021 и на плановый период 2022 и 2023 годов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</si>
  <si>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</si>
  <si>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</si>
  <si>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</si>
  <si>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</si>
  <si>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023  1 16 01063 01 0000 140</t>
  </si>
  <si>
    <t xml:space="preserve">  023  1 16 01203 01 0000 140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</si>
  <si>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</si>
  <si>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188 116 10123 01 0000 140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</si>
  <si>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</si>
  <si>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</si>
  <si>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092  2 02 20216 05 0000 150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</si>
  <si>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</si>
  <si>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092 202 25210 05 0000 150</t>
  </si>
  <si>
    <t>000 1 03 02241 01 0000 110</t>
  </si>
  <si>
    <t>000 1 11 05030 00 0000 120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</si>
  <si>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</si>
  <si>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000  2 02 20216 00 0000 150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</si>
  <si>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</si>
  <si>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000 202 25210 00 0000 150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</si>
  <si>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</si>
  <si>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</si>
  <si>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000 1 01 02040 00 0000 110</t>
  </si>
  <si>
    <t>000 1 01 02030 00 0000 110</t>
  </si>
  <si>
    <t>000 1 01 02010 00 0000 110</t>
  </si>
  <si>
    <t>000 1 01 02020 00 0000 110</t>
  </si>
  <si>
    <t>000 1 03 02230 00 0000 110</t>
  </si>
  <si>
    <t>000 1 03 02240 00 0000 110</t>
  </si>
  <si>
    <t>000 1 03 02250 00 0000 110</t>
  </si>
  <si>
    <t>000 1 03 02260 00 0000 110</t>
  </si>
  <si>
    <t>000 1 05 02000 00 0000 110</t>
  </si>
  <si>
    <t>000 1 05 03000 00 0000 110</t>
  </si>
  <si>
    <t>000 1 05 04000 00 0000 110</t>
  </si>
  <si>
    <t>000 1 08 03000 00 0000 110</t>
  </si>
  <si>
    <t>000 1 11 05020 00 0000 120</t>
  </si>
  <si>
    <t>000 1 11 05070 00 0000 120</t>
  </si>
  <si>
    <t>000 1 11 09040 00 0000 120</t>
  </si>
  <si>
    <t>000 1 12 01000 00 0000 120</t>
  </si>
  <si>
    <t xml:space="preserve">  000  1 16 01000 00 0000 140</t>
  </si>
  <si>
    <r>
      <t>Доходы, поступающие в порядке возмещения расходов, понесенных в связи с эксплуатацией имущества муниципальных районов</t>
    </r>
    <r>
      <rPr>
        <sz val="14"/>
        <color indexed="10"/>
        <rFont val="Times New Roman"/>
        <family val="1"/>
      </rPr>
      <t xml:space="preserve"> </t>
    </r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</si>
  <si>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</si>
  <si>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</si>
  <si>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</si>
  <si>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</si>
  <si>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</si>
  <si>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</si>
  <si>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</si>
  <si>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092 2 02 20077 05 0000 150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</si>
  <si>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</si>
  <si>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023  1 16 01123 01 0000 140</t>
  </si>
  <si>
    <t>330 1 13 01995 05 0041 130</t>
  </si>
  <si>
    <t>073 1 13 02995 05 0020 130</t>
  </si>
  <si>
    <t>Прочие доходы от оказания платных услуг (работ)</t>
  </si>
  <si>
    <t>000 1 13 01990 00 0000 130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</si>
  <si>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</si>
  <si>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</si>
  <si>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</si>
  <si>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000 1 13 02990 05 0000 130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</si>
  <si>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</si>
  <si>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</si>
  <si>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продажи земельных участков, государственная собственность на которые не разграничена</t>
  </si>
  <si>
    <t xml:space="preserve"> 000 1 14 06010 00 0000 430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</si>
  <si>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</si>
  <si>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</si>
  <si>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</si>
  <si>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</si>
  <si>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</si>
  <si>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</si>
  <si>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</si>
  <si>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</si>
  <si>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</si>
  <si>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</si>
  <si>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реализацию мероприятий по обеспечению жильем молодых семей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</si>
  <si>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</si>
  <si>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</si>
  <si>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на создание модельных муниципальных библиотек</t>
  </si>
  <si>
    <t>Межбюджетные трансферты, передаваемые бюджетам муниципальных районов на создание виртуальных концертных залов</t>
  </si>
  <si>
    <t>Утверждено решением о бюджете</t>
  </si>
  <si>
    <t>Изменения           "+" "-"</t>
  </si>
  <si>
    <t>Сумма с учетом  изменений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</si>
  <si>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</si>
  <si>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</si>
  <si>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</si>
  <si>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</si>
  <si>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</si>
  <si>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</si>
  <si>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</si>
  <si>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</si>
  <si>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</si>
  <si>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</si>
  <si>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</si>
  <si>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</si>
  <si>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</si>
  <si>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</si>
  <si>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</si>
  <si>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</si>
  <si>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</si>
  <si>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</si>
  <si>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</si>
  <si>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</si>
  <si>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000 1 14 02053 05 0000 410</t>
  </si>
  <si>
    <t>000 1 14 06013 05 0000 430</t>
  </si>
  <si>
    <t>000 1 14 06013 13 0000 430</t>
  </si>
  <si>
    <t xml:space="preserve">  000  1 16 01063 01 0000 140</t>
  </si>
  <si>
    <t xml:space="preserve">  000  1 16 01123 01 0000 140</t>
  </si>
  <si>
    <t>000 116 10123 01 0000 140</t>
  </si>
  <si>
    <t>000 2 02 15001 05 0000 150</t>
  </si>
  <si>
    <t>000 2 02 15000 00 0000 150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</si>
  <si>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</si>
  <si>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</si>
  <si>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</si>
  <si>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</si>
  <si>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000 2 02 20077 05 0000 150</t>
  </si>
  <si>
    <t>000  2 02 20216 05 0000 150</t>
  </si>
  <si>
    <t>000 202 25210 05 0000 150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</si>
  <si>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</si>
  <si>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</si>
  <si>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</si>
  <si>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</si>
  <si>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</si>
  <si>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</si>
  <si>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</si>
  <si>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000 2 08 05000 05 0000 150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</si>
  <si>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</si>
  <si>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</si>
  <si>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</si>
  <si>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</si>
  <si>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000 2 18 60010 05 0000 150</t>
  </si>
  <si>
    <t>092 2 18 60010 05 0000 150</t>
  </si>
  <si>
    <t>092 2 02 25097 05 0000 150</t>
  </si>
  <si>
    <t>000 2 02 25097 05 0000 150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</si>
  <si>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</si>
  <si>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000 2 02 25097 00 0000 150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</si>
  <si>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</si>
  <si>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</si>
  <si>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000 2 19 60010 05 0000 150</t>
  </si>
  <si>
    <t>092 2 19 60010 05 0000 150</t>
  </si>
  <si>
    <t>000 2 19 00000 00 0000 150</t>
  </si>
  <si>
    <t>Возврат остатков субсидий, субвенций и иных межбюджетных трансфертов, имеющих целевое значение, прошлых лет из бюджетов поселений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</si>
  <si>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</si>
  <si>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</si>
  <si>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</si>
  <si>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муниципальных районов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</si>
  <si>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</si>
  <si>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092 2 02 25304 05 0000 150</t>
  </si>
  <si>
    <t>000 2 02 25304 00 0000 150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</si>
  <si>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</si>
  <si>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</si>
  <si>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</si>
  <si>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</si>
  <si>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092 2 02 25467 05 0000 150</t>
  </si>
  <si>
    <t>000 2 02 25467 05 0000 150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</si>
  <si>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</si>
  <si>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</si>
  <si>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</si>
  <si>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</si>
  <si>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</si>
  <si>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</si>
  <si>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</si>
  <si>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092 2 02 35469 05 0000 150</t>
  </si>
  <si>
    <t>000 2 02 35469 05 0000 150</t>
  </si>
  <si>
    <t>Межбюджетные трансферты, передаваемые бюджетам на создание виртуальных концертных залов</t>
  </si>
  <si>
    <t>000 2 02 45453 00 0000 150</t>
  </si>
  <si>
    <t>092 2 02 45453 05 0000 150</t>
  </si>
  <si>
    <t>000 2 02 45453 05 0000 150</t>
  </si>
  <si>
    <t>Межбюджетные трансферты, передаваемые бюджетам на создание модельных муниципальных библиотек</t>
  </si>
  <si>
    <t>092 2 02 45454 05 0000 150</t>
  </si>
  <si>
    <t>000 2 02 45454 05 0000 150</t>
  </si>
  <si>
    <t>000 2 02 45454 00 0000 150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</si>
  <si>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</si>
  <si>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</si>
  <si>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</si>
  <si>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</si>
  <si>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</si>
  <si>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</si>
  <si>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</si>
  <si>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</si>
  <si>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</si>
  <si>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</si>
  <si>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</si>
  <si>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</si>
  <si>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</si>
  <si>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</si>
  <si>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</si>
  <si>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</si>
  <si>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 xml:space="preserve">   092 2 02 25497 05 0000 150</t>
  </si>
  <si>
    <t>Субсидии бюджетам на реализацию мероприятий по обеспечению жильем молодых семей</t>
  </si>
  <si>
    <t xml:space="preserve">   000  2 02 25497 00 0000 150</t>
  </si>
  <si>
    <t xml:space="preserve">   000 2 02 25497 05 0000 150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</si>
  <si>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</si>
  <si>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</si>
  <si>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</si>
  <si>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</si>
  <si>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</si>
  <si>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</si>
  <si>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</si>
  <si>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</si>
  <si>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</si>
  <si>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</si>
  <si>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</si>
  <si>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</si>
  <si>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</si>
  <si>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</si>
  <si>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</si>
  <si>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</si>
  <si>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</si>
  <si>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</si>
  <si>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</si>
  <si>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</si>
  <si>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</si>
  <si>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</si>
  <si>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</si>
  <si>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</si>
  <si>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</si>
  <si>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</si>
  <si>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</si>
  <si>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</si>
  <si>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</si>
  <si>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</si>
  <si>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</si>
  <si>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</si>
  <si>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</si>
  <si>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</si>
  <si>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</si>
  <si>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</si>
  <si>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</si>
  <si>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</si>
  <si>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</si>
  <si>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</si>
  <si>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</si>
  <si>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</si>
  <si>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</si>
  <si>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</si>
  <si>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</si>
  <si>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</si>
  <si>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</si>
  <si>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</si>
  <si>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</si>
  <si>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</si>
  <si>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</si>
  <si>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</si>
  <si>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</si>
  <si>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</si>
  <si>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</si>
  <si>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</si>
  <si>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</si>
  <si>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</si>
  <si>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</si>
  <si>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</si>
  <si>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</si>
  <si>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</si>
  <si>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</si>
  <si>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</si>
  <si>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</si>
  <si>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</si>
  <si>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</si>
  <si>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</si>
  <si>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 xml:space="preserve"> 000  1 12 00000 00 0000 000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</si>
  <si>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</si>
  <si>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</si>
  <si>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</si>
  <si>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</si>
  <si>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Субвенции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</si>
  <si>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</si>
  <si>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</si>
  <si>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</si>
  <si>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</si>
  <si>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</si>
  <si>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</si>
  <si>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</si>
  <si>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</si>
  <si>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 . (Доходы от компенсации затрат бюджетов, поступающие  от МОУ «Лицей г. Пучеж» (организация ухода и присмотра за детьми)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</si>
  <si>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</si>
  <si>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</si>
  <si>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Межбюджетные трансферты, передаваемые бюджетам, за счет средств резервного фонда Президента Российской Федерации</t>
  </si>
  <si>
    <t>Прочие межбюджетные трансферты, передаваемые бюджетам муниципальных районов</t>
  </si>
  <si>
    <t>092 2 02 49999 05 0000 150</t>
  </si>
  <si>
    <t>092 2 02 49000 00 0000 150</t>
  </si>
  <si>
    <t>Межбюджетные трансферты, передаваемые бюджетам муниципальных районов, за счет средств резервного фонда Президента Российской Федерации</t>
  </si>
  <si>
    <t>092 2 02 49000 05 0000 150</t>
  </si>
  <si>
    <t xml:space="preserve">  Приложение № 1                                                                             к Решению Совета Пучежского муниципального района     от  30.06.2021 №37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</si>
</sst>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5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sz val="12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2272F"/>
      <name val="Times New Roman"/>
      <family val="1"/>
    </font>
    <font>
      <sz val="14"/>
      <color rgb="FF22272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171" fontId="10" fillId="33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171" fontId="10" fillId="0" borderId="10" xfId="60" applyFont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171" fontId="10" fillId="0" borderId="10" xfId="60" applyFont="1" applyFill="1" applyBorder="1" applyAlignment="1">
      <alignment horizontal="center" vertical="center"/>
    </xf>
    <xf numFmtId="0" fontId="8" fillId="0" borderId="11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vertical="top" wrapText="1"/>
    </xf>
    <xf numFmtId="0" fontId="8" fillId="0" borderId="11" xfId="0" applyNumberFormat="1" applyFont="1" applyBorder="1" applyAlignment="1">
      <alignment horizontal="justify" wrapText="1"/>
    </xf>
    <xf numFmtId="0" fontId="8" fillId="0" borderId="10" xfId="0" applyFont="1" applyFill="1" applyBorder="1" applyAlignment="1">
      <alignment horizontal="justify" vertical="justify" wrapText="1"/>
    </xf>
    <xf numFmtId="0" fontId="8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justify" vertical="top" wrapText="1"/>
    </xf>
    <xf numFmtId="0" fontId="8" fillId="34" borderId="10" xfId="0" applyNumberFormat="1" applyFont="1" applyFill="1" applyBorder="1" applyAlignment="1">
      <alignment horizontal="justify" vertical="top" wrapText="1"/>
    </xf>
    <xf numFmtId="171" fontId="10" fillId="34" borderId="10" xfId="6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34" borderId="11" xfId="0" applyNumberFormat="1" applyFont="1" applyFill="1" applyBorder="1" applyAlignment="1">
      <alignment horizontal="justify" vertical="center" wrapText="1"/>
    </xf>
    <xf numFmtId="0" fontId="8" fillId="34" borderId="11" xfId="0" applyFont="1" applyFill="1" applyBorder="1" applyAlignment="1">
      <alignment horizontal="justify" vertical="center" wrapText="1"/>
    </xf>
    <xf numFmtId="0" fontId="8" fillId="34" borderId="11" xfId="0" applyNumberFormat="1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34" borderId="11" xfId="0" applyNumberFormat="1" applyFont="1" applyFill="1" applyBorder="1" applyAlignment="1">
      <alignment horizontal="justify" wrapText="1"/>
    </xf>
    <xf numFmtId="0" fontId="8" fillId="34" borderId="10" xfId="0" applyNumberFormat="1" applyFont="1" applyFill="1" applyBorder="1" applyAlignment="1">
      <alignment horizontal="justify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10" xfId="0" applyNumberFormat="1" applyFont="1" applyFill="1" applyBorder="1" applyAlignment="1">
      <alignment horizontal="left" vertical="center" wrapText="1"/>
    </xf>
    <xf numFmtId="171" fontId="11" fillId="34" borderId="10" xfId="6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horizontal="justify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justify" vertical="top" wrapText="1"/>
    </xf>
    <xf numFmtId="171" fontId="11" fillId="35" borderId="10" xfId="60" applyFont="1" applyFill="1" applyBorder="1" applyAlignment="1">
      <alignment horizontal="center" vertical="center"/>
    </xf>
    <xf numFmtId="171" fontId="10" fillId="35" borderId="10" xfId="6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center" wrapText="1"/>
    </xf>
    <xf numFmtId="171" fontId="11" fillId="35" borderId="10" xfId="6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wrapText="1"/>
    </xf>
    <xf numFmtId="2" fontId="10" fillId="35" borderId="10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/>
    </xf>
    <xf numFmtId="0" fontId="5" fillId="35" borderId="10" xfId="0" applyFont="1" applyFill="1" applyBorder="1" applyAlignment="1">
      <alignment horizontal="justify" vertical="top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justify" vertical="distributed" wrapText="1"/>
    </xf>
    <xf numFmtId="0" fontId="5" fillId="35" borderId="10" xfId="0" applyNumberFormat="1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justify" vertical="top" wrapText="1"/>
    </xf>
    <xf numFmtId="0" fontId="8" fillId="34" borderId="0" xfId="0" applyFont="1" applyFill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/>
    </xf>
    <xf numFmtId="0" fontId="15" fillId="34" borderId="10" xfId="0" applyFont="1" applyFill="1" applyBorder="1" applyAlignment="1">
      <alignment horizontal="justify" vertical="top"/>
    </xf>
    <xf numFmtId="0" fontId="14" fillId="34" borderId="10" xfId="0" applyFont="1" applyFill="1" applyBorder="1" applyAlignment="1">
      <alignment horizontal="justify" vertical="top" wrapText="1"/>
    </xf>
    <xf numFmtId="0" fontId="14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justify" vertical="top" wrapText="1"/>
    </xf>
    <xf numFmtId="0" fontId="13" fillId="34" borderId="10" xfId="0" applyFont="1" applyFill="1" applyBorder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3" fontId="10" fillId="0" borderId="0" xfId="0" applyNumberFormat="1" applyFont="1" applyAlignment="1">
      <alignment horizontal="center"/>
    </xf>
    <xf numFmtId="171" fontId="10" fillId="31" borderId="10" xfId="6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/>
    </xf>
    <xf numFmtId="0" fontId="50" fillId="0" borderId="10" xfId="0" applyFont="1" applyBorder="1" applyAlignment="1">
      <alignment/>
    </xf>
    <xf numFmtId="0" fontId="51" fillId="31" borderId="10" xfId="0" applyFont="1" applyFill="1" applyBorder="1" applyAlignment="1">
      <alignment wrapText="1"/>
    </xf>
    <xf numFmtId="0" fontId="51" fillId="0" borderId="10" xfId="0" applyFont="1" applyBorder="1" applyAlignment="1">
      <alignment wrapText="1"/>
    </xf>
    <xf numFmtId="171" fontId="10" fillId="0" borderId="10" xfId="6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top" wrapText="1"/>
    </xf>
    <xf numFmtId="171" fontId="11" fillId="0" borderId="10" xfId="60" applyFont="1" applyBorder="1" applyAlignment="1">
      <alignment horizontal="center" vertical="center"/>
    </xf>
    <xf numFmtId="0" fontId="11" fillId="0" borderId="12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171" fontId="11" fillId="0" borderId="11" xfId="60" applyFont="1" applyBorder="1" applyAlignment="1">
      <alignment horizontal="center" vertical="center"/>
    </xf>
    <xf numFmtId="171" fontId="11" fillId="0" borderId="13" xfId="6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5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tabSelected="1" zoomScale="59" zoomScaleNormal="59" zoomScaleSheetLayoutView="77" zoomScalePageLayoutView="0" workbookViewId="0" topLeftCell="A2">
      <selection activeCell="M10" sqref="M10"/>
    </sheetView>
  </sheetViews>
  <sheetFormatPr defaultColWidth="9.00390625" defaultRowHeight="12.75"/>
  <cols>
    <col min="1" max="1" width="31.125" style="29" customWidth="1"/>
    <col min="2" max="2" width="89.625" style="4" customWidth="1"/>
    <col min="3" max="3" width="22.875" style="13" customWidth="1"/>
    <col min="4" max="4" width="20.00390625" style="13" customWidth="1"/>
    <col min="5" max="5" width="22.875" style="13" customWidth="1"/>
    <col min="6" max="6" width="23.00390625" style="13" customWidth="1"/>
    <col min="7" max="7" width="19.125" style="13" customWidth="1"/>
    <col min="8" max="8" width="22.25390625" style="13" customWidth="1"/>
    <col min="9" max="9" width="20.375" style="13" customWidth="1"/>
    <col min="10" max="10" width="21.375" style="13" customWidth="1"/>
    <col min="11" max="11" width="20.875" style="13" customWidth="1"/>
    <col min="12" max="12" width="9.125" style="4" customWidth="1"/>
    <col min="13" max="13" width="10.625" style="4" bestFit="1" customWidth="1"/>
    <col min="14" max="16384" width="9.125" style="4" customWidth="1"/>
  </cols>
  <sheetData>
    <row r="1" spans="3:11" ht="15" customHeight="1" hidden="1">
      <c r="C1" s="44"/>
      <c r="D1" s="44"/>
      <c r="E1" s="44"/>
      <c r="F1" s="44"/>
      <c r="G1" s="44"/>
      <c r="H1" s="44"/>
      <c r="I1" s="44"/>
      <c r="J1" s="40"/>
      <c r="K1" s="40"/>
    </row>
    <row r="2" spans="3:11" ht="48.75" customHeight="1">
      <c r="C2" s="44"/>
      <c r="D2" s="44"/>
      <c r="E2" s="44"/>
      <c r="F2" s="44"/>
      <c r="G2" s="44"/>
      <c r="H2" s="44"/>
      <c r="I2" s="44"/>
      <c r="J2" s="116" t="s">
        <v>375</v>
      </c>
      <c r="K2" s="116"/>
    </row>
    <row r="3" spans="3:11" ht="18" customHeight="1">
      <c r="C3" s="44"/>
      <c r="D3" s="44"/>
      <c r="E3" s="44"/>
      <c r="F3" s="44"/>
      <c r="G3" s="44"/>
      <c r="H3" s="44"/>
      <c r="I3" s="44"/>
      <c r="J3" s="116"/>
      <c r="K3" s="116"/>
    </row>
    <row r="4" spans="3:8" ht="15" customHeight="1">
      <c r="C4" s="11"/>
      <c r="D4" s="11"/>
      <c r="E4" s="11"/>
      <c r="F4" s="12"/>
      <c r="G4" s="12"/>
      <c r="H4" s="12"/>
    </row>
    <row r="5" spans="1:11" ht="38.25" customHeight="1">
      <c r="A5" s="117" t="s">
        <v>95</v>
      </c>
      <c r="B5" s="117"/>
      <c r="C5" s="117"/>
      <c r="D5" s="117"/>
      <c r="E5" s="117"/>
      <c r="F5" s="117"/>
      <c r="G5" s="117"/>
      <c r="H5" s="117"/>
      <c r="I5" s="117"/>
      <c r="J5" s="41"/>
      <c r="K5" s="41"/>
    </row>
    <row r="6" spans="1:11" ht="20.25" customHeight="1">
      <c r="A6" s="120" t="s">
        <v>284</v>
      </c>
      <c r="B6" s="118" t="s">
        <v>285</v>
      </c>
      <c r="C6" s="111">
        <v>2021</v>
      </c>
      <c r="D6" s="112"/>
      <c r="E6" s="113"/>
      <c r="F6" s="111">
        <v>2022</v>
      </c>
      <c r="G6" s="112"/>
      <c r="H6" s="113"/>
      <c r="I6" s="111">
        <v>2023</v>
      </c>
      <c r="J6" s="112"/>
      <c r="K6" s="113"/>
    </row>
    <row r="7" spans="1:11" ht="36.75" customHeight="1">
      <c r="A7" s="121"/>
      <c r="B7" s="119"/>
      <c r="C7" s="42" t="s">
        <v>172</v>
      </c>
      <c r="D7" s="42" t="s">
        <v>173</v>
      </c>
      <c r="E7" s="42" t="s">
        <v>174</v>
      </c>
      <c r="F7" s="42" t="s">
        <v>172</v>
      </c>
      <c r="G7" s="42" t="s">
        <v>173</v>
      </c>
      <c r="H7" s="42" t="s">
        <v>174</v>
      </c>
      <c r="I7" s="42" t="s">
        <v>172</v>
      </c>
      <c r="J7" s="42" t="s">
        <v>173</v>
      </c>
      <c r="K7" s="43" t="s">
        <v>174</v>
      </c>
    </row>
    <row r="8" spans="1:11" ht="15.75" customHeight="1">
      <c r="A8" s="124" t="s">
        <v>286</v>
      </c>
      <c r="B8" s="122" t="s">
        <v>287</v>
      </c>
      <c r="C8" s="110">
        <f>C11+C24+C37+C54+C59+C81+C89+C112+C126</f>
        <v>63724355</v>
      </c>
      <c r="D8" s="110">
        <f>D11+D24+D37+D54+D59+D81+D89+D112+D126</f>
        <v>0</v>
      </c>
      <c r="E8" s="110">
        <f>E11+E24+E37+E54+E59+E81+E89+E112+E126</f>
        <v>63724355</v>
      </c>
      <c r="F8" s="110">
        <f>F11+F24+F37+F54+F59+F81+F89+F112+F126</f>
        <v>52983590</v>
      </c>
      <c r="G8" s="114">
        <f>G11+G24+G37+G54+G59+G81+G89+G112+G126</f>
        <v>0</v>
      </c>
      <c r="H8" s="114">
        <f>F8+G8</f>
        <v>52983590</v>
      </c>
      <c r="I8" s="110">
        <f>I11+I24+I37+I54+I59+I81+I89+I112+I126</f>
        <v>53557460</v>
      </c>
      <c r="J8" s="110">
        <f>J11+J24+J37+J54+J59+J81+J89+J112+J126</f>
        <v>0</v>
      </c>
      <c r="K8" s="114">
        <f>I8+J8</f>
        <v>53557460</v>
      </c>
    </row>
    <row r="9" spans="1:11" ht="13.5" customHeight="1">
      <c r="A9" s="125"/>
      <c r="B9" s="123"/>
      <c r="C9" s="110"/>
      <c r="D9" s="110"/>
      <c r="E9" s="110"/>
      <c r="F9" s="110"/>
      <c r="G9" s="115"/>
      <c r="H9" s="115"/>
      <c r="I9" s="110"/>
      <c r="J9" s="110"/>
      <c r="K9" s="115"/>
    </row>
    <row r="10" spans="1:11" ht="21" customHeight="1">
      <c r="A10" s="3" t="s">
        <v>288</v>
      </c>
      <c r="B10" s="70" t="s">
        <v>289</v>
      </c>
      <c r="C10" s="66">
        <f aca="true" t="shared" si="0" ref="C10:F11">C13+C16+C19+C22</f>
        <v>28178000</v>
      </c>
      <c r="D10" s="66">
        <f t="shared" si="0"/>
        <v>0</v>
      </c>
      <c r="E10" s="66">
        <f t="shared" si="0"/>
        <v>28178000</v>
      </c>
      <c r="F10" s="66">
        <f t="shared" si="0"/>
        <v>28382000</v>
      </c>
      <c r="G10" s="66">
        <v>0</v>
      </c>
      <c r="H10" s="66">
        <f aca="true" t="shared" si="1" ref="H10:H57">F10+G10</f>
        <v>28382000</v>
      </c>
      <c r="I10" s="66">
        <f>I13+I16+I19+I22</f>
        <v>28588000</v>
      </c>
      <c r="J10" s="66">
        <v>0</v>
      </c>
      <c r="K10" s="66">
        <f aca="true" t="shared" si="2" ref="K10:K49">I10+J10</f>
        <v>28588000</v>
      </c>
    </row>
    <row r="11" spans="1:11" s="5" customFormat="1" ht="18.75">
      <c r="A11" s="69" t="s">
        <v>290</v>
      </c>
      <c r="B11" s="70" t="s">
        <v>291</v>
      </c>
      <c r="C11" s="66">
        <f t="shared" si="0"/>
        <v>28178000</v>
      </c>
      <c r="D11" s="66">
        <f t="shared" si="0"/>
        <v>0</v>
      </c>
      <c r="E11" s="66">
        <f t="shared" si="0"/>
        <v>28178000</v>
      </c>
      <c r="F11" s="66">
        <f t="shared" si="0"/>
        <v>28382500</v>
      </c>
      <c r="G11" s="66">
        <v>0</v>
      </c>
      <c r="H11" s="66">
        <f t="shared" si="1"/>
        <v>28382500</v>
      </c>
      <c r="I11" s="66">
        <f>I14+I17+I20+I23</f>
        <v>28588000</v>
      </c>
      <c r="J11" s="66">
        <v>0</v>
      </c>
      <c r="K11" s="66">
        <f t="shared" si="2"/>
        <v>28588000</v>
      </c>
    </row>
    <row r="12" spans="1:11" s="5" customFormat="1" ht="57" customHeight="1">
      <c r="A12" s="45" t="s">
        <v>119</v>
      </c>
      <c r="B12" s="46" t="s">
        <v>293</v>
      </c>
      <c r="C12" s="47">
        <v>28000000</v>
      </c>
      <c r="D12" s="47">
        <v>0</v>
      </c>
      <c r="E12" s="47">
        <f>C12+D12</f>
        <v>28000000</v>
      </c>
      <c r="F12" s="47">
        <v>28200000</v>
      </c>
      <c r="G12" s="47">
        <v>0</v>
      </c>
      <c r="H12" s="47">
        <f t="shared" si="1"/>
        <v>28200000</v>
      </c>
      <c r="I12" s="47">
        <v>28400000</v>
      </c>
      <c r="J12" s="47">
        <v>0</v>
      </c>
      <c r="K12" s="47">
        <f t="shared" si="2"/>
        <v>28400000</v>
      </c>
    </row>
    <row r="13" spans="1:11" s="5" customFormat="1" ht="57" customHeight="1">
      <c r="A13" s="1" t="s">
        <v>183</v>
      </c>
      <c r="B13" s="6" t="s">
        <v>293</v>
      </c>
      <c r="C13" s="15">
        <v>28000000</v>
      </c>
      <c r="D13" s="15">
        <v>0</v>
      </c>
      <c r="E13" s="15">
        <f>C13+D13</f>
        <v>28000000</v>
      </c>
      <c r="F13" s="15">
        <v>28200000</v>
      </c>
      <c r="G13" s="15">
        <v>0</v>
      </c>
      <c r="H13" s="15">
        <f t="shared" si="1"/>
        <v>28200000</v>
      </c>
      <c r="I13" s="15">
        <v>28400000</v>
      </c>
      <c r="J13" s="15">
        <v>0</v>
      </c>
      <c r="K13" s="15">
        <f t="shared" si="2"/>
        <v>28400000</v>
      </c>
    </row>
    <row r="14" spans="1:11" ht="79.5" customHeight="1">
      <c r="A14" s="1" t="s">
        <v>292</v>
      </c>
      <c r="B14" s="6" t="s">
        <v>293</v>
      </c>
      <c r="C14" s="15">
        <v>28000000</v>
      </c>
      <c r="D14" s="15">
        <v>0</v>
      </c>
      <c r="E14" s="15">
        <f aca="true" t="shared" si="3" ref="E14:E57">C14+D14</f>
        <v>28000000</v>
      </c>
      <c r="F14" s="15">
        <v>28200000</v>
      </c>
      <c r="G14" s="15">
        <v>0</v>
      </c>
      <c r="H14" s="15">
        <f t="shared" si="1"/>
        <v>28200000</v>
      </c>
      <c r="I14" s="15">
        <v>28400000</v>
      </c>
      <c r="J14" s="15">
        <v>0</v>
      </c>
      <c r="K14" s="15">
        <f t="shared" si="2"/>
        <v>28400000</v>
      </c>
    </row>
    <row r="15" spans="1:11" ht="93.75" customHeight="1">
      <c r="A15" s="45" t="s">
        <v>120</v>
      </c>
      <c r="B15" s="46" t="s">
        <v>295</v>
      </c>
      <c r="C15" s="47">
        <v>70000</v>
      </c>
      <c r="D15" s="47">
        <v>0</v>
      </c>
      <c r="E15" s="47">
        <f t="shared" si="3"/>
        <v>70000</v>
      </c>
      <c r="F15" s="47">
        <v>73000</v>
      </c>
      <c r="G15" s="47">
        <v>0</v>
      </c>
      <c r="H15" s="47">
        <f t="shared" si="1"/>
        <v>73000</v>
      </c>
      <c r="I15" s="47">
        <v>77000</v>
      </c>
      <c r="J15" s="47">
        <v>0</v>
      </c>
      <c r="K15" s="47">
        <f t="shared" si="2"/>
        <v>77000</v>
      </c>
    </row>
    <row r="16" spans="1:11" ht="93.75" customHeight="1">
      <c r="A16" s="1" t="s">
        <v>184</v>
      </c>
      <c r="B16" s="6" t="s">
        <v>295</v>
      </c>
      <c r="C16" s="15">
        <v>70000</v>
      </c>
      <c r="D16" s="15">
        <v>0</v>
      </c>
      <c r="E16" s="15">
        <f t="shared" si="3"/>
        <v>70000</v>
      </c>
      <c r="F16" s="15">
        <v>73000</v>
      </c>
      <c r="G16" s="15">
        <v>0</v>
      </c>
      <c r="H16" s="15">
        <f t="shared" si="1"/>
        <v>73000</v>
      </c>
      <c r="I16" s="15">
        <v>77000</v>
      </c>
      <c r="J16" s="15">
        <v>0</v>
      </c>
      <c r="K16" s="15">
        <f t="shared" si="2"/>
        <v>77000</v>
      </c>
    </row>
    <row r="17" spans="1:11" ht="96" customHeight="1">
      <c r="A17" s="1" t="s">
        <v>294</v>
      </c>
      <c r="B17" s="6" t="s">
        <v>295</v>
      </c>
      <c r="C17" s="15">
        <v>70000</v>
      </c>
      <c r="D17" s="15">
        <v>0</v>
      </c>
      <c r="E17" s="15">
        <f t="shared" si="3"/>
        <v>70000</v>
      </c>
      <c r="F17" s="15">
        <v>73000</v>
      </c>
      <c r="G17" s="15">
        <v>0</v>
      </c>
      <c r="H17" s="15">
        <f t="shared" si="1"/>
        <v>73000</v>
      </c>
      <c r="I17" s="15">
        <v>77000</v>
      </c>
      <c r="J17" s="15">
        <v>0</v>
      </c>
      <c r="K17" s="15">
        <f t="shared" si="2"/>
        <v>77000</v>
      </c>
    </row>
    <row r="18" spans="1:11" ht="39.75" customHeight="1">
      <c r="A18" s="45" t="s">
        <v>118</v>
      </c>
      <c r="B18" s="46" t="s">
        <v>340</v>
      </c>
      <c r="C18" s="47">
        <v>63000</v>
      </c>
      <c r="D18" s="47">
        <v>0</v>
      </c>
      <c r="E18" s="47">
        <f t="shared" si="3"/>
        <v>63000</v>
      </c>
      <c r="F18" s="47">
        <v>64000</v>
      </c>
      <c r="G18" s="47">
        <v>0</v>
      </c>
      <c r="H18" s="47">
        <f t="shared" si="1"/>
        <v>64000</v>
      </c>
      <c r="I18" s="47">
        <v>65000</v>
      </c>
      <c r="J18" s="47">
        <v>0</v>
      </c>
      <c r="K18" s="47">
        <f t="shared" si="2"/>
        <v>65000</v>
      </c>
    </row>
    <row r="19" spans="1:11" ht="39.75" customHeight="1">
      <c r="A19" s="1" t="s">
        <v>185</v>
      </c>
      <c r="B19" s="6" t="s">
        <v>340</v>
      </c>
      <c r="C19" s="15">
        <v>63000</v>
      </c>
      <c r="D19" s="15">
        <v>0</v>
      </c>
      <c r="E19" s="15">
        <f t="shared" si="3"/>
        <v>63000</v>
      </c>
      <c r="F19" s="15">
        <v>64000</v>
      </c>
      <c r="G19" s="15">
        <v>0</v>
      </c>
      <c r="H19" s="15">
        <f t="shared" si="1"/>
        <v>64000</v>
      </c>
      <c r="I19" s="15">
        <v>65000</v>
      </c>
      <c r="J19" s="15">
        <v>0</v>
      </c>
      <c r="K19" s="15">
        <f t="shared" si="2"/>
        <v>65000</v>
      </c>
    </row>
    <row r="20" spans="1:11" ht="37.5" customHeight="1">
      <c r="A20" s="1" t="s">
        <v>296</v>
      </c>
      <c r="B20" s="6" t="s">
        <v>340</v>
      </c>
      <c r="C20" s="15">
        <v>63000</v>
      </c>
      <c r="D20" s="15">
        <v>0</v>
      </c>
      <c r="E20" s="15">
        <f t="shared" si="3"/>
        <v>63000</v>
      </c>
      <c r="F20" s="15">
        <v>64000</v>
      </c>
      <c r="G20" s="15">
        <v>0</v>
      </c>
      <c r="H20" s="15">
        <f t="shared" si="1"/>
        <v>64000</v>
      </c>
      <c r="I20" s="15">
        <v>65000</v>
      </c>
      <c r="J20" s="15">
        <v>0</v>
      </c>
      <c r="K20" s="15">
        <f t="shared" si="2"/>
        <v>65000</v>
      </c>
    </row>
    <row r="21" spans="1:11" ht="74.25" customHeight="1">
      <c r="A21" s="45" t="s">
        <v>117</v>
      </c>
      <c r="B21" s="46" t="s">
        <v>298</v>
      </c>
      <c r="C21" s="47">
        <v>45000</v>
      </c>
      <c r="D21" s="47">
        <v>0</v>
      </c>
      <c r="E21" s="47">
        <f t="shared" si="3"/>
        <v>45000</v>
      </c>
      <c r="F21" s="47">
        <v>45500</v>
      </c>
      <c r="G21" s="47">
        <v>0</v>
      </c>
      <c r="H21" s="47">
        <f t="shared" si="1"/>
        <v>45500</v>
      </c>
      <c r="I21" s="47">
        <v>46000</v>
      </c>
      <c r="J21" s="47">
        <v>0</v>
      </c>
      <c r="K21" s="47">
        <f t="shared" si="2"/>
        <v>46000</v>
      </c>
    </row>
    <row r="22" spans="1:11" ht="74.25" customHeight="1">
      <c r="A22" s="1" t="s">
        <v>186</v>
      </c>
      <c r="B22" s="6" t="s">
        <v>298</v>
      </c>
      <c r="C22" s="15">
        <v>45000</v>
      </c>
      <c r="D22" s="15">
        <v>0</v>
      </c>
      <c r="E22" s="15">
        <f t="shared" si="3"/>
        <v>45000</v>
      </c>
      <c r="F22" s="15">
        <v>45000</v>
      </c>
      <c r="G22" s="15">
        <v>0</v>
      </c>
      <c r="H22" s="15">
        <f t="shared" si="1"/>
        <v>45000</v>
      </c>
      <c r="I22" s="15">
        <v>46000</v>
      </c>
      <c r="J22" s="15">
        <v>0</v>
      </c>
      <c r="K22" s="15">
        <f t="shared" si="2"/>
        <v>46000</v>
      </c>
    </row>
    <row r="23" spans="1:11" ht="92.25" customHeight="1">
      <c r="A23" s="1" t="s">
        <v>297</v>
      </c>
      <c r="B23" s="6" t="s">
        <v>298</v>
      </c>
      <c r="C23" s="15">
        <v>45000</v>
      </c>
      <c r="D23" s="15">
        <v>0</v>
      </c>
      <c r="E23" s="15">
        <f t="shared" si="3"/>
        <v>45000</v>
      </c>
      <c r="F23" s="15">
        <v>45500</v>
      </c>
      <c r="G23" s="15">
        <v>0</v>
      </c>
      <c r="H23" s="15">
        <f t="shared" si="1"/>
        <v>45500</v>
      </c>
      <c r="I23" s="15">
        <v>46000</v>
      </c>
      <c r="J23" s="15">
        <v>0</v>
      </c>
      <c r="K23" s="15">
        <f t="shared" si="2"/>
        <v>46000</v>
      </c>
    </row>
    <row r="24" spans="1:11" ht="43.5" customHeight="1">
      <c r="A24" s="73" t="s">
        <v>299</v>
      </c>
      <c r="B24" s="71" t="s">
        <v>300</v>
      </c>
      <c r="C24" s="72">
        <f>C27+C30+C33+C36</f>
        <v>8932770</v>
      </c>
      <c r="D24" s="72">
        <f>D27+D30+D33+D36</f>
        <v>0</v>
      </c>
      <c r="E24" s="72">
        <f>E27+E30+E33+E36</f>
        <v>8932770</v>
      </c>
      <c r="F24" s="72">
        <f>F27+F30+F33+F36</f>
        <v>9332490</v>
      </c>
      <c r="G24" s="72">
        <f>G27+G30+G33+G36</f>
        <v>0</v>
      </c>
      <c r="H24" s="72">
        <f t="shared" si="1"/>
        <v>9332490</v>
      </c>
      <c r="I24" s="72">
        <f>I27+I30+I33+I36</f>
        <v>9659860</v>
      </c>
      <c r="J24" s="72">
        <f>J27+J30+J33+J36</f>
        <v>0</v>
      </c>
      <c r="K24" s="72">
        <f t="shared" si="2"/>
        <v>9659860</v>
      </c>
    </row>
    <row r="25" spans="1:11" ht="56.25" customHeight="1">
      <c r="A25" s="45" t="s">
        <v>121</v>
      </c>
      <c r="B25" s="48" t="s">
        <v>341</v>
      </c>
      <c r="C25" s="47">
        <f aca="true" t="shared" si="4" ref="C25:J26">C26</f>
        <v>4101610</v>
      </c>
      <c r="D25" s="47">
        <f t="shared" si="4"/>
        <v>0</v>
      </c>
      <c r="E25" s="47">
        <f t="shared" si="4"/>
        <v>4101610</v>
      </c>
      <c r="F25" s="47">
        <f t="shared" si="4"/>
        <v>4290320</v>
      </c>
      <c r="G25" s="47">
        <f t="shared" si="4"/>
        <v>0</v>
      </c>
      <c r="H25" s="47">
        <f t="shared" si="4"/>
        <v>4290320</v>
      </c>
      <c r="I25" s="47">
        <f t="shared" si="4"/>
        <v>4472340</v>
      </c>
      <c r="J25" s="47">
        <f t="shared" si="4"/>
        <v>0</v>
      </c>
      <c r="K25" s="47">
        <f t="shared" si="2"/>
        <v>4472340</v>
      </c>
    </row>
    <row r="26" spans="1:11" ht="96.75" customHeight="1">
      <c r="A26" s="1" t="s">
        <v>61</v>
      </c>
      <c r="B26" s="31" t="s">
        <v>32</v>
      </c>
      <c r="C26" s="15">
        <f t="shared" si="4"/>
        <v>4101610</v>
      </c>
      <c r="D26" s="15">
        <f t="shared" si="4"/>
        <v>0</v>
      </c>
      <c r="E26" s="15">
        <f t="shared" si="4"/>
        <v>4101610</v>
      </c>
      <c r="F26" s="15">
        <f t="shared" si="4"/>
        <v>4290320</v>
      </c>
      <c r="G26" s="15">
        <f t="shared" si="4"/>
        <v>0</v>
      </c>
      <c r="H26" s="15">
        <f t="shared" si="4"/>
        <v>4290320</v>
      </c>
      <c r="I26" s="15">
        <f t="shared" si="4"/>
        <v>4472340</v>
      </c>
      <c r="J26" s="15">
        <f t="shared" si="4"/>
        <v>0</v>
      </c>
      <c r="K26" s="15">
        <f t="shared" si="2"/>
        <v>4472340</v>
      </c>
    </row>
    <row r="27" spans="1:11" ht="96.75" customHeight="1">
      <c r="A27" s="1" t="s">
        <v>33</v>
      </c>
      <c r="B27" s="31" t="s">
        <v>32</v>
      </c>
      <c r="C27" s="15">
        <v>4101610</v>
      </c>
      <c r="D27" s="15">
        <v>0</v>
      </c>
      <c r="E27" s="15">
        <f t="shared" si="3"/>
        <v>4101610</v>
      </c>
      <c r="F27" s="15">
        <v>4290320</v>
      </c>
      <c r="G27" s="15">
        <v>0</v>
      </c>
      <c r="H27" s="15">
        <f t="shared" si="1"/>
        <v>4290320</v>
      </c>
      <c r="I27" s="15">
        <v>4472340</v>
      </c>
      <c r="J27" s="15">
        <v>0</v>
      </c>
      <c r="K27" s="15">
        <f t="shared" si="2"/>
        <v>4472340</v>
      </c>
    </row>
    <row r="28" spans="1:11" ht="75" customHeight="1">
      <c r="A28" s="45" t="s">
        <v>122</v>
      </c>
      <c r="B28" s="49" t="s">
        <v>342</v>
      </c>
      <c r="C28" s="50">
        <f aca="true" t="shared" si="5" ref="C28:G29">C29</f>
        <v>23370</v>
      </c>
      <c r="D28" s="50">
        <f t="shared" si="5"/>
        <v>0</v>
      </c>
      <c r="E28" s="47">
        <f t="shared" si="5"/>
        <v>23370</v>
      </c>
      <c r="F28" s="50">
        <f t="shared" si="5"/>
        <v>24210</v>
      </c>
      <c r="G28" s="50">
        <f t="shared" si="5"/>
        <v>0</v>
      </c>
      <c r="H28" s="50">
        <f t="shared" si="1"/>
        <v>24210</v>
      </c>
      <c r="I28" s="50">
        <f>I29</f>
        <v>24980</v>
      </c>
      <c r="J28" s="50">
        <f>J29</f>
        <v>0</v>
      </c>
      <c r="K28" s="50">
        <f t="shared" si="2"/>
        <v>24980</v>
      </c>
    </row>
    <row r="29" spans="1:11" ht="96.75" customHeight="1">
      <c r="A29" s="1" t="s">
        <v>109</v>
      </c>
      <c r="B29" s="31" t="s">
        <v>35</v>
      </c>
      <c r="C29" s="18">
        <f t="shared" si="5"/>
        <v>23370</v>
      </c>
      <c r="D29" s="18">
        <f t="shared" si="5"/>
        <v>0</v>
      </c>
      <c r="E29" s="15">
        <f t="shared" si="5"/>
        <v>23370</v>
      </c>
      <c r="F29" s="18">
        <f t="shared" si="5"/>
        <v>24210</v>
      </c>
      <c r="G29" s="18">
        <f t="shared" si="5"/>
        <v>0</v>
      </c>
      <c r="H29" s="18">
        <f t="shared" si="1"/>
        <v>24210</v>
      </c>
      <c r="I29" s="18">
        <f>I30</f>
        <v>24980</v>
      </c>
      <c r="J29" s="18">
        <f>J30</f>
        <v>0</v>
      </c>
      <c r="K29" s="18">
        <f t="shared" si="2"/>
        <v>24980</v>
      </c>
    </row>
    <row r="30" spans="1:11" ht="118.5" customHeight="1">
      <c r="A30" s="1" t="s">
        <v>34</v>
      </c>
      <c r="B30" s="31" t="s">
        <v>35</v>
      </c>
      <c r="C30" s="18">
        <v>23370</v>
      </c>
      <c r="D30" s="18">
        <v>0</v>
      </c>
      <c r="E30" s="15">
        <f t="shared" si="3"/>
        <v>23370</v>
      </c>
      <c r="F30" s="18">
        <v>24210</v>
      </c>
      <c r="G30" s="18">
        <v>0</v>
      </c>
      <c r="H30" s="18">
        <f t="shared" si="1"/>
        <v>24210</v>
      </c>
      <c r="I30" s="18">
        <v>24980</v>
      </c>
      <c r="J30" s="18">
        <v>0</v>
      </c>
      <c r="K30" s="18">
        <f t="shared" si="2"/>
        <v>24980</v>
      </c>
    </row>
    <row r="31" spans="1:11" ht="54.75" customHeight="1">
      <c r="A31" s="45" t="s">
        <v>123</v>
      </c>
      <c r="B31" s="49" t="s">
        <v>343</v>
      </c>
      <c r="C31" s="50">
        <f aca="true" t="shared" si="6" ref="C31:G32">C32</f>
        <v>5395430</v>
      </c>
      <c r="D31" s="50">
        <f t="shared" si="6"/>
        <v>0</v>
      </c>
      <c r="E31" s="47">
        <f t="shared" si="6"/>
        <v>5395430</v>
      </c>
      <c r="F31" s="50">
        <f t="shared" si="6"/>
        <v>5629120</v>
      </c>
      <c r="G31" s="50">
        <f t="shared" si="6"/>
        <v>0</v>
      </c>
      <c r="H31" s="50">
        <f t="shared" si="1"/>
        <v>5629120</v>
      </c>
      <c r="I31" s="50">
        <f>I32</f>
        <v>5849150</v>
      </c>
      <c r="J31" s="50">
        <f>J32</f>
        <v>0</v>
      </c>
      <c r="K31" s="50">
        <f t="shared" si="2"/>
        <v>5849150</v>
      </c>
    </row>
    <row r="32" spans="1:11" ht="94.5" customHeight="1">
      <c r="A32" s="1" t="s">
        <v>62</v>
      </c>
      <c r="B32" s="31" t="s">
        <v>38</v>
      </c>
      <c r="C32" s="18">
        <f t="shared" si="6"/>
        <v>5395430</v>
      </c>
      <c r="D32" s="18">
        <f t="shared" si="6"/>
        <v>0</v>
      </c>
      <c r="E32" s="15">
        <f t="shared" si="6"/>
        <v>5395430</v>
      </c>
      <c r="F32" s="18">
        <f t="shared" si="6"/>
        <v>5629120</v>
      </c>
      <c r="G32" s="18">
        <f t="shared" si="6"/>
        <v>0</v>
      </c>
      <c r="H32" s="18">
        <f t="shared" si="1"/>
        <v>5629120</v>
      </c>
      <c r="I32" s="18">
        <f>I33</f>
        <v>5849150</v>
      </c>
      <c r="J32" s="18">
        <f>J33</f>
        <v>0</v>
      </c>
      <c r="K32" s="18">
        <f t="shared" si="2"/>
        <v>5849150</v>
      </c>
    </row>
    <row r="33" spans="1:11" ht="94.5" customHeight="1">
      <c r="A33" s="1" t="s">
        <v>39</v>
      </c>
      <c r="B33" s="31" t="s">
        <v>38</v>
      </c>
      <c r="C33" s="18">
        <v>5395430</v>
      </c>
      <c r="D33" s="18">
        <v>0</v>
      </c>
      <c r="E33" s="15">
        <f t="shared" si="3"/>
        <v>5395430</v>
      </c>
      <c r="F33" s="18">
        <v>5629120</v>
      </c>
      <c r="G33" s="18">
        <v>0</v>
      </c>
      <c r="H33" s="18">
        <f t="shared" si="1"/>
        <v>5629120</v>
      </c>
      <c r="I33" s="18">
        <v>5849150</v>
      </c>
      <c r="J33" s="18">
        <v>0</v>
      </c>
      <c r="K33" s="18">
        <f t="shared" si="2"/>
        <v>5849150</v>
      </c>
    </row>
    <row r="34" spans="1:11" ht="59.25" customHeight="1">
      <c r="A34" s="45" t="s">
        <v>124</v>
      </c>
      <c r="B34" s="49" t="s">
        <v>344</v>
      </c>
      <c r="C34" s="50">
        <f aca="true" t="shared" si="7" ref="C34:G35">C35</f>
        <v>-587640</v>
      </c>
      <c r="D34" s="50">
        <f t="shared" si="7"/>
        <v>0</v>
      </c>
      <c r="E34" s="47">
        <f t="shared" si="7"/>
        <v>-587640</v>
      </c>
      <c r="F34" s="50">
        <f t="shared" si="7"/>
        <v>-611160</v>
      </c>
      <c r="G34" s="50">
        <f t="shared" si="7"/>
        <v>0</v>
      </c>
      <c r="H34" s="50">
        <f t="shared" si="1"/>
        <v>-611160</v>
      </c>
      <c r="I34" s="50">
        <f>I35</f>
        <v>-686610</v>
      </c>
      <c r="J34" s="50">
        <f>J35</f>
        <v>0</v>
      </c>
      <c r="K34" s="50">
        <f t="shared" si="2"/>
        <v>-686610</v>
      </c>
    </row>
    <row r="35" spans="1:11" ht="94.5" customHeight="1">
      <c r="A35" s="1" t="s">
        <v>63</v>
      </c>
      <c r="B35" s="31" t="s">
        <v>37</v>
      </c>
      <c r="C35" s="18">
        <f t="shared" si="7"/>
        <v>-587640</v>
      </c>
      <c r="D35" s="18">
        <f t="shared" si="7"/>
        <v>0</v>
      </c>
      <c r="E35" s="15">
        <f t="shared" si="7"/>
        <v>-587640</v>
      </c>
      <c r="F35" s="18">
        <f t="shared" si="7"/>
        <v>-611160</v>
      </c>
      <c r="G35" s="18">
        <f t="shared" si="7"/>
        <v>0</v>
      </c>
      <c r="H35" s="18">
        <f t="shared" si="1"/>
        <v>-611160</v>
      </c>
      <c r="I35" s="18">
        <f>I36</f>
        <v>-686610</v>
      </c>
      <c r="J35" s="18">
        <f>J36</f>
        <v>0</v>
      </c>
      <c r="K35" s="18">
        <f t="shared" si="2"/>
        <v>-686610</v>
      </c>
    </row>
    <row r="36" spans="1:11" ht="96.75" customHeight="1">
      <c r="A36" s="1" t="s">
        <v>36</v>
      </c>
      <c r="B36" s="31" t="s">
        <v>37</v>
      </c>
      <c r="C36" s="18">
        <v>-587640</v>
      </c>
      <c r="D36" s="18">
        <v>0</v>
      </c>
      <c r="E36" s="15">
        <f t="shared" si="3"/>
        <v>-587640</v>
      </c>
      <c r="F36" s="18">
        <v>-611160</v>
      </c>
      <c r="G36" s="18">
        <v>0</v>
      </c>
      <c r="H36" s="18">
        <f t="shared" si="1"/>
        <v>-611160</v>
      </c>
      <c r="I36" s="18">
        <v>-686610</v>
      </c>
      <c r="J36" s="18">
        <v>0</v>
      </c>
      <c r="K36" s="18">
        <f t="shared" si="2"/>
        <v>-686610</v>
      </c>
    </row>
    <row r="37" spans="1:11" ht="21" customHeight="1">
      <c r="A37" s="64" t="s">
        <v>301</v>
      </c>
      <c r="B37" s="74" t="s">
        <v>302</v>
      </c>
      <c r="C37" s="66">
        <f aca="true" t="shared" si="8" ref="C37:K37">C38+C45+C48+C51</f>
        <v>1950000</v>
      </c>
      <c r="D37" s="66">
        <f t="shared" si="8"/>
        <v>0</v>
      </c>
      <c r="E37" s="66">
        <f t="shared" si="8"/>
        <v>1950000</v>
      </c>
      <c r="F37" s="66">
        <f t="shared" si="8"/>
        <v>851000</v>
      </c>
      <c r="G37" s="66">
        <f t="shared" si="8"/>
        <v>0</v>
      </c>
      <c r="H37" s="66">
        <f t="shared" si="8"/>
        <v>851000</v>
      </c>
      <c r="I37" s="66">
        <f t="shared" si="8"/>
        <v>872000</v>
      </c>
      <c r="J37" s="66">
        <f t="shared" si="8"/>
        <v>0</v>
      </c>
      <c r="K37" s="66">
        <f t="shared" si="8"/>
        <v>872000</v>
      </c>
    </row>
    <row r="38" spans="1:11" ht="43.5" customHeight="1">
      <c r="A38" s="45" t="s">
        <v>271</v>
      </c>
      <c r="B38" s="59" t="s">
        <v>269</v>
      </c>
      <c r="C38" s="61">
        <f aca="true" t="shared" si="9" ref="C38:H38">C39+C42</f>
        <v>550000</v>
      </c>
      <c r="D38" s="61">
        <f t="shared" si="9"/>
        <v>0</v>
      </c>
      <c r="E38" s="61">
        <f t="shared" si="9"/>
        <v>550000</v>
      </c>
      <c r="F38" s="61">
        <f t="shared" si="9"/>
        <v>0</v>
      </c>
      <c r="G38" s="61">
        <f t="shared" si="9"/>
        <v>0</v>
      </c>
      <c r="H38" s="61">
        <f t="shared" si="9"/>
        <v>0</v>
      </c>
      <c r="I38" s="61"/>
      <c r="J38" s="61">
        <f>J39+J42</f>
        <v>0</v>
      </c>
      <c r="K38" s="61">
        <f>K39+K42</f>
        <v>0</v>
      </c>
    </row>
    <row r="39" spans="1:11" ht="35.25" customHeight="1">
      <c r="A39" s="45" t="s">
        <v>272</v>
      </c>
      <c r="B39" s="59" t="s">
        <v>270</v>
      </c>
      <c r="C39" s="61">
        <f aca="true" t="shared" si="10" ref="C39:K40">C40</f>
        <v>290000</v>
      </c>
      <c r="D39" s="61">
        <f t="shared" si="10"/>
        <v>0</v>
      </c>
      <c r="E39" s="61">
        <f t="shared" si="10"/>
        <v>290000</v>
      </c>
      <c r="F39" s="61">
        <f t="shared" si="10"/>
        <v>0</v>
      </c>
      <c r="G39" s="61">
        <f t="shared" si="10"/>
        <v>0</v>
      </c>
      <c r="H39" s="61">
        <f t="shared" si="10"/>
        <v>0</v>
      </c>
      <c r="I39" s="61">
        <f t="shared" si="10"/>
        <v>0</v>
      </c>
      <c r="J39" s="61">
        <f t="shared" si="10"/>
        <v>0</v>
      </c>
      <c r="K39" s="61">
        <f t="shared" si="10"/>
        <v>0</v>
      </c>
    </row>
    <row r="40" spans="1:11" ht="39.75" customHeight="1">
      <c r="A40" s="1" t="s">
        <v>273</v>
      </c>
      <c r="B40" s="85" t="s">
        <v>270</v>
      </c>
      <c r="C40" s="25">
        <f t="shared" si="10"/>
        <v>290000</v>
      </c>
      <c r="D40" s="25">
        <f t="shared" si="10"/>
        <v>0</v>
      </c>
      <c r="E40" s="25">
        <f t="shared" si="10"/>
        <v>290000</v>
      </c>
      <c r="F40" s="25">
        <f t="shared" si="10"/>
        <v>0</v>
      </c>
      <c r="G40" s="25">
        <f t="shared" si="10"/>
        <v>0</v>
      </c>
      <c r="H40" s="25">
        <f t="shared" si="10"/>
        <v>0</v>
      </c>
      <c r="I40" s="25">
        <f t="shared" si="10"/>
        <v>0</v>
      </c>
      <c r="J40" s="25">
        <f t="shared" si="10"/>
        <v>0</v>
      </c>
      <c r="K40" s="25">
        <f t="shared" si="10"/>
        <v>0</v>
      </c>
    </row>
    <row r="41" spans="1:11" ht="45" customHeight="1">
      <c r="A41" s="1" t="s">
        <v>276</v>
      </c>
      <c r="B41" s="85" t="s">
        <v>270</v>
      </c>
      <c r="C41" s="25">
        <v>290000</v>
      </c>
      <c r="D41" s="25">
        <v>0</v>
      </c>
      <c r="E41" s="25">
        <f>C41+D41</f>
        <v>290000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f>I41+J41</f>
        <v>0</v>
      </c>
    </row>
    <row r="42" spans="1:11" ht="35.25" customHeight="1">
      <c r="A42" s="45" t="s">
        <v>275</v>
      </c>
      <c r="B42" s="59" t="s">
        <v>274</v>
      </c>
      <c r="C42" s="61">
        <f aca="true" t="shared" si="11" ref="C42:K43">C43</f>
        <v>260000</v>
      </c>
      <c r="D42" s="61">
        <f t="shared" si="11"/>
        <v>0</v>
      </c>
      <c r="E42" s="61">
        <f t="shared" si="11"/>
        <v>260000</v>
      </c>
      <c r="F42" s="61">
        <f t="shared" si="11"/>
        <v>0</v>
      </c>
      <c r="G42" s="61">
        <f t="shared" si="11"/>
        <v>0</v>
      </c>
      <c r="H42" s="61">
        <f t="shared" si="11"/>
        <v>0</v>
      </c>
      <c r="I42" s="61">
        <f t="shared" si="11"/>
        <v>0</v>
      </c>
      <c r="J42" s="61">
        <f t="shared" si="11"/>
        <v>0</v>
      </c>
      <c r="K42" s="61">
        <f t="shared" si="11"/>
        <v>0</v>
      </c>
    </row>
    <row r="43" spans="1:11" ht="75.75" customHeight="1">
      <c r="A43" s="1" t="s">
        <v>279</v>
      </c>
      <c r="B43" s="85" t="s">
        <v>277</v>
      </c>
      <c r="C43" s="25">
        <f t="shared" si="11"/>
        <v>260000</v>
      </c>
      <c r="D43" s="25">
        <f t="shared" si="11"/>
        <v>0</v>
      </c>
      <c r="E43" s="25">
        <f t="shared" si="11"/>
        <v>260000</v>
      </c>
      <c r="F43" s="25">
        <f t="shared" si="11"/>
        <v>0</v>
      </c>
      <c r="G43" s="25">
        <f t="shared" si="11"/>
        <v>0</v>
      </c>
      <c r="H43" s="25">
        <f t="shared" si="11"/>
        <v>0</v>
      </c>
      <c r="I43" s="25">
        <f t="shared" si="11"/>
        <v>0</v>
      </c>
      <c r="J43" s="25">
        <f t="shared" si="11"/>
        <v>0</v>
      </c>
      <c r="K43" s="25">
        <f t="shared" si="11"/>
        <v>0</v>
      </c>
    </row>
    <row r="44" spans="1:11" ht="76.5" customHeight="1">
      <c r="A44" s="1" t="s">
        <v>278</v>
      </c>
      <c r="B44" s="85" t="s">
        <v>277</v>
      </c>
      <c r="C44" s="25">
        <v>260000</v>
      </c>
      <c r="D44" s="25">
        <v>0</v>
      </c>
      <c r="E44" s="25">
        <f>C44+D44</f>
        <v>260000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f>I44+J44</f>
        <v>0</v>
      </c>
    </row>
    <row r="45" spans="1:11" ht="21" customHeight="1">
      <c r="A45" s="45" t="s">
        <v>125</v>
      </c>
      <c r="B45" s="46" t="s">
        <v>304</v>
      </c>
      <c r="C45" s="47">
        <f>C46</f>
        <v>600000</v>
      </c>
      <c r="D45" s="47">
        <f>D46</f>
        <v>0</v>
      </c>
      <c r="E45" s="47">
        <f t="shared" si="3"/>
        <v>600000</v>
      </c>
      <c r="F45" s="47">
        <v>0</v>
      </c>
      <c r="G45" s="47">
        <v>0</v>
      </c>
      <c r="H45" s="47">
        <f t="shared" si="1"/>
        <v>0</v>
      </c>
      <c r="I45" s="47">
        <v>0</v>
      </c>
      <c r="J45" s="47">
        <v>0</v>
      </c>
      <c r="K45" s="47">
        <f t="shared" si="2"/>
        <v>0</v>
      </c>
    </row>
    <row r="46" spans="1:11" ht="21" customHeight="1">
      <c r="A46" s="1" t="s">
        <v>187</v>
      </c>
      <c r="B46" s="7" t="s">
        <v>304</v>
      </c>
      <c r="C46" s="15">
        <f>C47</f>
        <v>600000</v>
      </c>
      <c r="D46" s="15">
        <f>D47</f>
        <v>0</v>
      </c>
      <c r="E46" s="15">
        <f t="shared" si="3"/>
        <v>600000</v>
      </c>
      <c r="F46" s="15">
        <v>0</v>
      </c>
      <c r="G46" s="15">
        <v>0</v>
      </c>
      <c r="H46" s="15">
        <f t="shared" si="1"/>
        <v>0</v>
      </c>
      <c r="I46" s="15">
        <v>0</v>
      </c>
      <c r="J46" s="15">
        <v>0</v>
      </c>
      <c r="K46" s="15">
        <f t="shared" si="2"/>
        <v>0</v>
      </c>
    </row>
    <row r="47" spans="1:11" ht="26.25" customHeight="1">
      <c r="A47" s="1" t="s">
        <v>303</v>
      </c>
      <c r="B47" s="7" t="s">
        <v>304</v>
      </c>
      <c r="C47" s="15">
        <v>600000</v>
      </c>
      <c r="D47" s="15">
        <v>0</v>
      </c>
      <c r="E47" s="15">
        <f t="shared" si="3"/>
        <v>600000</v>
      </c>
      <c r="F47" s="15">
        <v>0</v>
      </c>
      <c r="G47" s="15">
        <v>0</v>
      </c>
      <c r="H47" s="15">
        <f t="shared" si="1"/>
        <v>0</v>
      </c>
      <c r="I47" s="15">
        <v>0</v>
      </c>
      <c r="J47" s="15">
        <v>0</v>
      </c>
      <c r="K47" s="15">
        <f t="shared" si="2"/>
        <v>0</v>
      </c>
    </row>
    <row r="48" spans="1:11" ht="26.25" customHeight="1">
      <c r="A48" s="45" t="s">
        <v>126</v>
      </c>
      <c r="B48" s="46" t="s">
        <v>306</v>
      </c>
      <c r="C48" s="47">
        <v>750000</v>
      </c>
      <c r="D48" s="47">
        <v>0</v>
      </c>
      <c r="E48" s="47">
        <f t="shared" si="3"/>
        <v>750000</v>
      </c>
      <c r="F48" s="47">
        <v>800000</v>
      </c>
      <c r="G48" s="47">
        <v>0</v>
      </c>
      <c r="H48" s="47">
        <f t="shared" si="1"/>
        <v>800000</v>
      </c>
      <c r="I48" s="47">
        <v>820000</v>
      </c>
      <c r="J48" s="47">
        <v>0</v>
      </c>
      <c r="K48" s="47">
        <f t="shared" si="2"/>
        <v>820000</v>
      </c>
    </row>
    <row r="49" spans="1:11" ht="26.25" customHeight="1">
      <c r="A49" s="1" t="s">
        <v>188</v>
      </c>
      <c r="B49" s="7" t="s">
        <v>306</v>
      </c>
      <c r="C49" s="15">
        <v>750000</v>
      </c>
      <c r="D49" s="15">
        <v>0</v>
      </c>
      <c r="E49" s="15">
        <f t="shared" si="3"/>
        <v>750000</v>
      </c>
      <c r="F49" s="15">
        <v>800000</v>
      </c>
      <c r="G49" s="15">
        <v>0</v>
      </c>
      <c r="H49" s="15">
        <f t="shared" si="1"/>
        <v>800000</v>
      </c>
      <c r="I49" s="15">
        <v>820000</v>
      </c>
      <c r="J49" s="15">
        <v>0</v>
      </c>
      <c r="K49" s="15">
        <f t="shared" si="2"/>
        <v>820000</v>
      </c>
    </row>
    <row r="50" spans="1:11" ht="22.5" customHeight="1">
      <c r="A50" s="1" t="s">
        <v>305</v>
      </c>
      <c r="B50" s="7" t="s">
        <v>306</v>
      </c>
      <c r="C50" s="15">
        <v>750000</v>
      </c>
      <c r="D50" s="15">
        <v>0</v>
      </c>
      <c r="E50" s="15">
        <f t="shared" si="3"/>
        <v>750000</v>
      </c>
      <c r="F50" s="15">
        <v>800000</v>
      </c>
      <c r="G50" s="15">
        <v>0</v>
      </c>
      <c r="H50" s="15">
        <f t="shared" si="1"/>
        <v>800000</v>
      </c>
      <c r="I50" s="15">
        <v>820000</v>
      </c>
      <c r="J50" s="15">
        <v>0</v>
      </c>
      <c r="K50" s="15">
        <f>I50</f>
        <v>820000</v>
      </c>
    </row>
    <row r="51" spans="1:11" ht="22.5" customHeight="1">
      <c r="A51" s="45" t="s">
        <v>127</v>
      </c>
      <c r="B51" s="46" t="s">
        <v>345</v>
      </c>
      <c r="C51" s="47">
        <v>50000</v>
      </c>
      <c r="D51" s="47">
        <v>0</v>
      </c>
      <c r="E51" s="47">
        <f t="shared" si="3"/>
        <v>50000</v>
      </c>
      <c r="F51" s="47">
        <v>51000</v>
      </c>
      <c r="G51" s="47">
        <v>0</v>
      </c>
      <c r="H51" s="47">
        <f t="shared" si="1"/>
        <v>51000</v>
      </c>
      <c r="I51" s="47">
        <v>52000</v>
      </c>
      <c r="J51" s="47">
        <v>0</v>
      </c>
      <c r="K51" s="47">
        <f aca="true" t="shared" si="12" ref="K51:K57">I51+J51</f>
        <v>52000</v>
      </c>
    </row>
    <row r="52" spans="1:11" ht="37.5" customHeight="1">
      <c r="A52" s="1" t="s">
        <v>189</v>
      </c>
      <c r="B52" s="7" t="s">
        <v>345</v>
      </c>
      <c r="C52" s="15">
        <v>50000</v>
      </c>
      <c r="D52" s="15">
        <v>0</v>
      </c>
      <c r="E52" s="15">
        <f t="shared" si="3"/>
        <v>50000</v>
      </c>
      <c r="F52" s="15">
        <v>51000</v>
      </c>
      <c r="G52" s="15">
        <v>0</v>
      </c>
      <c r="H52" s="15">
        <f t="shared" si="1"/>
        <v>51000</v>
      </c>
      <c r="I52" s="15">
        <v>52000</v>
      </c>
      <c r="J52" s="15">
        <v>0</v>
      </c>
      <c r="K52" s="15">
        <f t="shared" si="12"/>
        <v>52000</v>
      </c>
    </row>
    <row r="53" spans="1:11" ht="41.25" customHeight="1">
      <c r="A53" s="1" t="s">
        <v>339</v>
      </c>
      <c r="B53" s="7" t="s">
        <v>345</v>
      </c>
      <c r="C53" s="15">
        <v>50000</v>
      </c>
      <c r="D53" s="15">
        <v>0</v>
      </c>
      <c r="E53" s="15">
        <f t="shared" si="3"/>
        <v>50000</v>
      </c>
      <c r="F53" s="15">
        <v>51000</v>
      </c>
      <c r="G53" s="15">
        <v>0</v>
      </c>
      <c r="H53" s="15">
        <f t="shared" si="1"/>
        <v>51000</v>
      </c>
      <c r="I53" s="15">
        <v>52000</v>
      </c>
      <c r="J53" s="15">
        <v>0</v>
      </c>
      <c r="K53" s="15">
        <f t="shared" si="12"/>
        <v>52000</v>
      </c>
    </row>
    <row r="54" spans="1:11" ht="22.5" customHeight="1">
      <c r="A54" s="64" t="s">
        <v>307</v>
      </c>
      <c r="B54" s="74" t="s">
        <v>308</v>
      </c>
      <c r="C54" s="66">
        <f>C57</f>
        <v>1200000</v>
      </c>
      <c r="D54" s="66">
        <f>D57</f>
        <v>0</v>
      </c>
      <c r="E54" s="66">
        <f>E57</f>
        <v>1200000</v>
      </c>
      <c r="F54" s="66">
        <f>F57</f>
        <v>1200000</v>
      </c>
      <c r="G54" s="66">
        <v>0</v>
      </c>
      <c r="H54" s="66">
        <f t="shared" si="1"/>
        <v>1200000</v>
      </c>
      <c r="I54" s="66">
        <f>I57</f>
        <v>1200000</v>
      </c>
      <c r="J54" s="66">
        <v>0</v>
      </c>
      <c r="K54" s="66">
        <f t="shared" si="12"/>
        <v>1200000</v>
      </c>
    </row>
    <row r="55" spans="1:11" ht="39" customHeight="1">
      <c r="A55" s="51" t="s">
        <v>128</v>
      </c>
      <c r="B55" s="46" t="s">
        <v>64</v>
      </c>
      <c r="C55" s="47">
        <v>1200000</v>
      </c>
      <c r="D55" s="47">
        <v>0</v>
      </c>
      <c r="E55" s="47">
        <f t="shared" si="3"/>
        <v>1200000</v>
      </c>
      <c r="F55" s="47">
        <v>1200000</v>
      </c>
      <c r="G55" s="47">
        <v>0</v>
      </c>
      <c r="H55" s="47">
        <f t="shared" si="1"/>
        <v>1200000</v>
      </c>
      <c r="I55" s="47">
        <v>1200000</v>
      </c>
      <c r="J55" s="47">
        <v>0</v>
      </c>
      <c r="K55" s="47">
        <f t="shared" si="12"/>
        <v>1200000</v>
      </c>
    </row>
    <row r="56" spans="1:11" ht="39" customHeight="1">
      <c r="A56" s="28" t="s">
        <v>182</v>
      </c>
      <c r="B56" s="6" t="s">
        <v>310</v>
      </c>
      <c r="C56" s="15">
        <v>1200000</v>
      </c>
      <c r="D56" s="15">
        <v>0</v>
      </c>
      <c r="E56" s="15">
        <f t="shared" si="3"/>
        <v>1200000</v>
      </c>
      <c r="F56" s="15">
        <v>1200000</v>
      </c>
      <c r="G56" s="15">
        <v>0</v>
      </c>
      <c r="H56" s="15">
        <f t="shared" si="1"/>
        <v>1200000</v>
      </c>
      <c r="I56" s="15">
        <v>1200000</v>
      </c>
      <c r="J56" s="15">
        <v>0</v>
      </c>
      <c r="K56" s="15">
        <f t="shared" si="12"/>
        <v>1200000</v>
      </c>
    </row>
    <row r="57" spans="1:11" ht="56.25" customHeight="1">
      <c r="A57" s="107" t="s">
        <v>309</v>
      </c>
      <c r="B57" s="109" t="s">
        <v>310</v>
      </c>
      <c r="C57" s="104">
        <v>1200000</v>
      </c>
      <c r="D57" s="15">
        <v>0</v>
      </c>
      <c r="E57" s="15">
        <f t="shared" si="3"/>
        <v>1200000</v>
      </c>
      <c r="F57" s="104">
        <v>1200000</v>
      </c>
      <c r="G57" s="15">
        <v>0</v>
      </c>
      <c r="H57" s="15">
        <f t="shared" si="1"/>
        <v>1200000</v>
      </c>
      <c r="I57" s="104">
        <v>1200000</v>
      </c>
      <c r="J57" s="15">
        <v>0</v>
      </c>
      <c r="K57" s="15">
        <f t="shared" si="12"/>
        <v>1200000</v>
      </c>
    </row>
    <row r="58" spans="1:11" ht="0.75" customHeight="1" hidden="1">
      <c r="A58" s="108"/>
      <c r="B58" s="109"/>
      <c r="C58" s="104"/>
      <c r="D58" s="15"/>
      <c r="E58" s="15"/>
      <c r="F58" s="104"/>
      <c r="G58" s="15"/>
      <c r="H58" s="15"/>
      <c r="I58" s="104"/>
      <c r="J58" s="15"/>
      <c r="K58" s="15"/>
    </row>
    <row r="59" spans="1:11" ht="40.5" customHeight="1">
      <c r="A59" s="73" t="s">
        <v>311</v>
      </c>
      <c r="B59" s="71" t="s">
        <v>312</v>
      </c>
      <c r="C59" s="66">
        <f>C60+C78</f>
        <v>1365235</v>
      </c>
      <c r="D59" s="66">
        <f>D60+D78</f>
        <v>0</v>
      </c>
      <c r="E59" s="66">
        <f>E60+E78</f>
        <v>1365235</v>
      </c>
      <c r="F59" s="66">
        <f>F60+F78</f>
        <v>1316300</v>
      </c>
      <c r="G59" s="66">
        <v>0</v>
      </c>
      <c r="H59" s="66">
        <f>F59+G59</f>
        <v>1316300</v>
      </c>
      <c r="I59" s="66">
        <f>I60+I78</f>
        <v>1337300</v>
      </c>
      <c r="J59" s="66">
        <v>0</v>
      </c>
      <c r="K59" s="66">
        <f>I59+J59</f>
        <v>1337300</v>
      </c>
    </row>
    <row r="60" spans="1:11" ht="40.5" customHeight="1">
      <c r="A60" s="28" t="s">
        <v>66</v>
      </c>
      <c r="B60" s="33" t="s">
        <v>65</v>
      </c>
      <c r="C60" s="15">
        <f>C61+C72+C75</f>
        <v>1363100</v>
      </c>
      <c r="D60" s="15">
        <f>D61+D72+D75</f>
        <v>0</v>
      </c>
      <c r="E60" s="15">
        <f aca="true" t="shared" si="13" ref="E60:E80">C60+D60</f>
        <v>1363100</v>
      </c>
      <c r="F60" s="15">
        <f>F61+F72+F75</f>
        <v>1314300</v>
      </c>
      <c r="G60" s="15">
        <v>0</v>
      </c>
      <c r="H60" s="15">
        <f>F60+G60</f>
        <v>1314300</v>
      </c>
      <c r="I60" s="15">
        <f>I61+I72+I75</f>
        <v>1335300</v>
      </c>
      <c r="J60" s="15">
        <v>0</v>
      </c>
      <c r="K60" s="15">
        <f>I60+J60</f>
        <v>1335300</v>
      </c>
    </row>
    <row r="61" spans="1:11" ht="40.5" customHeight="1">
      <c r="A61" s="28" t="s">
        <v>68</v>
      </c>
      <c r="B61" s="33" t="s">
        <v>67</v>
      </c>
      <c r="C61" s="15">
        <f>C63+C64+C65+C66+C68+C69</f>
        <v>902000</v>
      </c>
      <c r="D61" s="15">
        <f>D63+D64+D65+D66+D68+D69</f>
        <v>0</v>
      </c>
      <c r="E61" s="15">
        <f t="shared" si="13"/>
        <v>902000</v>
      </c>
      <c r="F61" s="15">
        <f>F63+F64+F65+F66+F68+F69</f>
        <v>923000</v>
      </c>
      <c r="G61" s="15">
        <v>0</v>
      </c>
      <c r="H61" s="15">
        <f>F61+G61</f>
        <v>923000</v>
      </c>
      <c r="I61" s="15">
        <f>I63+I64+I65+I66+I68+I69</f>
        <v>944000</v>
      </c>
      <c r="J61" s="15">
        <v>0</v>
      </c>
      <c r="K61" s="15">
        <f>I61+J61</f>
        <v>944000</v>
      </c>
    </row>
    <row r="62" spans="1:11" ht="77.25" customHeight="1">
      <c r="A62" s="45" t="s">
        <v>175</v>
      </c>
      <c r="B62" s="49" t="s">
        <v>176</v>
      </c>
      <c r="C62" s="47">
        <f>C63+C64+C65+C66</f>
        <v>147000</v>
      </c>
      <c r="D62" s="47">
        <f aca="true" t="shared" si="14" ref="D62:I62">D63+D64+D65+D66</f>
        <v>0</v>
      </c>
      <c r="E62" s="47">
        <f t="shared" si="14"/>
        <v>147000</v>
      </c>
      <c r="F62" s="47">
        <f t="shared" si="14"/>
        <v>163000</v>
      </c>
      <c r="G62" s="47">
        <v>0</v>
      </c>
      <c r="H62" s="47">
        <f t="shared" si="14"/>
        <v>163000</v>
      </c>
      <c r="I62" s="47">
        <f t="shared" si="14"/>
        <v>174000</v>
      </c>
      <c r="J62" s="47">
        <v>0</v>
      </c>
      <c r="K62" s="47">
        <f>I62</f>
        <v>174000</v>
      </c>
    </row>
    <row r="63" spans="1:11" ht="115.5" customHeight="1">
      <c r="A63" s="1" t="s">
        <v>40</v>
      </c>
      <c r="B63" s="19" t="s">
        <v>358</v>
      </c>
      <c r="C63" s="15">
        <v>42000</v>
      </c>
      <c r="D63" s="15">
        <v>0</v>
      </c>
      <c r="E63" s="15">
        <f t="shared" si="13"/>
        <v>42000</v>
      </c>
      <c r="F63" s="15">
        <v>48000</v>
      </c>
      <c r="G63" s="15">
        <v>0</v>
      </c>
      <c r="H63" s="15">
        <f aca="true" t="shared" si="15" ref="H63:H81">F63+G63</f>
        <v>48000</v>
      </c>
      <c r="I63" s="15">
        <v>50000</v>
      </c>
      <c r="J63" s="15">
        <v>0</v>
      </c>
      <c r="K63" s="15">
        <f aca="true" t="shared" si="16" ref="K63:K81">I63+J63</f>
        <v>50000</v>
      </c>
    </row>
    <row r="64" spans="1:11" ht="132" customHeight="1">
      <c r="A64" s="1" t="s">
        <v>41</v>
      </c>
      <c r="B64" s="19" t="s">
        <v>359</v>
      </c>
      <c r="C64" s="15">
        <v>50000</v>
      </c>
      <c r="D64" s="15">
        <v>0</v>
      </c>
      <c r="E64" s="15">
        <f t="shared" si="13"/>
        <v>50000</v>
      </c>
      <c r="F64" s="15">
        <v>51000</v>
      </c>
      <c r="G64" s="15">
        <v>0</v>
      </c>
      <c r="H64" s="15">
        <f t="shared" si="15"/>
        <v>51000</v>
      </c>
      <c r="I64" s="15">
        <v>51000</v>
      </c>
      <c r="J64" s="15">
        <v>0</v>
      </c>
      <c r="K64" s="15">
        <f t="shared" si="16"/>
        <v>51000</v>
      </c>
    </row>
    <row r="65" spans="1:11" ht="112.5" customHeight="1">
      <c r="A65" s="1" t="s">
        <v>42</v>
      </c>
      <c r="B65" s="19" t="s">
        <v>360</v>
      </c>
      <c r="C65" s="15">
        <v>25000</v>
      </c>
      <c r="D65" s="15">
        <v>0</v>
      </c>
      <c r="E65" s="15">
        <f t="shared" si="13"/>
        <v>25000</v>
      </c>
      <c r="F65" s="15">
        <v>30000</v>
      </c>
      <c r="G65" s="15">
        <v>0</v>
      </c>
      <c r="H65" s="15">
        <f t="shared" si="15"/>
        <v>30000</v>
      </c>
      <c r="I65" s="15">
        <v>35000</v>
      </c>
      <c r="J65" s="15">
        <v>0</v>
      </c>
      <c r="K65" s="15">
        <f t="shared" si="16"/>
        <v>35000</v>
      </c>
    </row>
    <row r="66" spans="1:11" ht="114" customHeight="1">
      <c r="A66" s="1" t="s">
        <v>43</v>
      </c>
      <c r="B66" s="19" t="s">
        <v>361</v>
      </c>
      <c r="C66" s="15">
        <v>30000</v>
      </c>
      <c r="D66" s="15">
        <v>0</v>
      </c>
      <c r="E66" s="15">
        <f t="shared" si="13"/>
        <v>30000</v>
      </c>
      <c r="F66" s="15">
        <v>34000</v>
      </c>
      <c r="G66" s="15">
        <v>0</v>
      </c>
      <c r="H66" s="15">
        <f t="shared" si="15"/>
        <v>34000</v>
      </c>
      <c r="I66" s="15">
        <v>38000</v>
      </c>
      <c r="J66" s="15">
        <v>0</v>
      </c>
      <c r="K66" s="15">
        <f t="shared" si="16"/>
        <v>38000</v>
      </c>
    </row>
    <row r="67" spans="1:11" ht="75" customHeight="1">
      <c r="A67" s="45" t="s">
        <v>177</v>
      </c>
      <c r="B67" s="52" t="s">
        <v>346</v>
      </c>
      <c r="C67" s="47">
        <v>455000</v>
      </c>
      <c r="D67" s="47">
        <v>0</v>
      </c>
      <c r="E67" s="47">
        <f t="shared" si="13"/>
        <v>455000</v>
      </c>
      <c r="F67" s="47">
        <v>455000</v>
      </c>
      <c r="G67" s="47">
        <v>0</v>
      </c>
      <c r="H67" s="47">
        <f t="shared" si="15"/>
        <v>455000</v>
      </c>
      <c r="I67" s="47">
        <v>455000</v>
      </c>
      <c r="J67" s="47">
        <v>0</v>
      </c>
      <c r="K67" s="47">
        <f t="shared" si="16"/>
        <v>455000</v>
      </c>
    </row>
    <row r="68" spans="1:11" ht="75" customHeight="1">
      <c r="A68" s="1" t="s">
        <v>350</v>
      </c>
      <c r="B68" s="20" t="s">
        <v>346</v>
      </c>
      <c r="C68" s="15">
        <v>455000</v>
      </c>
      <c r="D68" s="15">
        <v>0</v>
      </c>
      <c r="E68" s="15">
        <f t="shared" si="13"/>
        <v>455000</v>
      </c>
      <c r="F68" s="15">
        <v>455000</v>
      </c>
      <c r="G68" s="15">
        <v>0</v>
      </c>
      <c r="H68" s="15">
        <f t="shared" si="15"/>
        <v>455000</v>
      </c>
      <c r="I68" s="15">
        <v>460000</v>
      </c>
      <c r="J68" s="15">
        <v>0</v>
      </c>
      <c r="K68" s="15">
        <f t="shared" si="16"/>
        <v>460000</v>
      </c>
    </row>
    <row r="69" spans="1:11" ht="75" customHeight="1">
      <c r="A69" s="51" t="s">
        <v>129</v>
      </c>
      <c r="B69" s="52" t="s">
        <v>69</v>
      </c>
      <c r="C69" s="47">
        <v>300000</v>
      </c>
      <c r="D69" s="47">
        <v>0</v>
      </c>
      <c r="E69" s="47">
        <f t="shared" si="13"/>
        <v>300000</v>
      </c>
      <c r="F69" s="47">
        <v>305000</v>
      </c>
      <c r="G69" s="47">
        <v>0</v>
      </c>
      <c r="H69" s="47">
        <f t="shared" si="15"/>
        <v>305000</v>
      </c>
      <c r="I69" s="47">
        <v>310000</v>
      </c>
      <c r="J69" s="47">
        <v>0</v>
      </c>
      <c r="K69" s="47">
        <f t="shared" si="16"/>
        <v>310000</v>
      </c>
    </row>
    <row r="70" spans="1:11" ht="75" customHeight="1">
      <c r="A70" s="28" t="s">
        <v>178</v>
      </c>
      <c r="B70" s="21" t="s">
        <v>313</v>
      </c>
      <c r="C70" s="15">
        <v>300000</v>
      </c>
      <c r="D70" s="15">
        <v>0</v>
      </c>
      <c r="E70" s="15">
        <f t="shared" si="13"/>
        <v>300000</v>
      </c>
      <c r="F70" s="15">
        <v>305000</v>
      </c>
      <c r="G70" s="15">
        <v>0</v>
      </c>
      <c r="H70" s="15">
        <f t="shared" si="15"/>
        <v>305000</v>
      </c>
      <c r="I70" s="15">
        <v>310000</v>
      </c>
      <c r="J70" s="15">
        <v>0</v>
      </c>
      <c r="K70" s="15">
        <f t="shared" si="16"/>
        <v>310000</v>
      </c>
    </row>
    <row r="71" spans="1:11" ht="75" customHeight="1">
      <c r="A71" s="28" t="s">
        <v>44</v>
      </c>
      <c r="B71" s="21" t="s">
        <v>313</v>
      </c>
      <c r="C71" s="15">
        <v>300000</v>
      </c>
      <c r="D71" s="15">
        <v>0</v>
      </c>
      <c r="E71" s="15">
        <f t="shared" si="13"/>
        <v>300000</v>
      </c>
      <c r="F71" s="15">
        <v>305000</v>
      </c>
      <c r="G71" s="15">
        <v>0</v>
      </c>
      <c r="H71" s="15">
        <f t="shared" si="15"/>
        <v>305000</v>
      </c>
      <c r="I71" s="15">
        <v>310000</v>
      </c>
      <c r="J71" s="15">
        <v>0</v>
      </c>
      <c r="K71" s="15">
        <f t="shared" si="16"/>
        <v>310000</v>
      </c>
    </row>
    <row r="72" spans="1:11" ht="39" customHeight="1">
      <c r="A72" s="51" t="s">
        <v>110</v>
      </c>
      <c r="B72" s="52" t="s">
        <v>97</v>
      </c>
      <c r="C72" s="47">
        <f>C73</f>
        <v>310000</v>
      </c>
      <c r="D72" s="47">
        <f>D73</f>
        <v>0</v>
      </c>
      <c r="E72" s="47">
        <f t="shared" si="13"/>
        <v>310000</v>
      </c>
      <c r="F72" s="47">
        <v>240000</v>
      </c>
      <c r="G72" s="47">
        <v>0</v>
      </c>
      <c r="H72" s="47">
        <f t="shared" si="15"/>
        <v>240000</v>
      </c>
      <c r="I72" s="47">
        <v>240000</v>
      </c>
      <c r="J72" s="47">
        <v>0</v>
      </c>
      <c r="K72" s="47">
        <f t="shared" si="16"/>
        <v>240000</v>
      </c>
    </row>
    <row r="73" spans="1:11" ht="39" customHeight="1">
      <c r="A73" s="28" t="s">
        <v>179</v>
      </c>
      <c r="B73" s="21" t="s">
        <v>96</v>
      </c>
      <c r="C73" s="15">
        <f>C74</f>
        <v>310000</v>
      </c>
      <c r="D73" s="15">
        <f>D74</f>
        <v>0</v>
      </c>
      <c r="E73" s="15">
        <f t="shared" si="13"/>
        <v>310000</v>
      </c>
      <c r="F73" s="15">
        <v>240000</v>
      </c>
      <c r="G73" s="15">
        <v>0</v>
      </c>
      <c r="H73" s="15">
        <f t="shared" si="15"/>
        <v>240000</v>
      </c>
      <c r="I73" s="15">
        <v>240000</v>
      </c>
      <c r="J73" s="15">
        <v>0</v>
      </c>
      <c r="K73" s="15">
        <f t="shared" si="16"/>
        <v>240000</v>
      </c>
    </row>
    <row r="74" spans="1:11" ht="57" customHeight="1">
      <c r="A74" s="28" t="s">
        <v>98</v>
      </c>
      <c r="B74" s="21" t="s">
        <v>96</v>
      </c>
      <c r="C74" s="15">
        <v>310000</v>
      </c>
      <c r="D74" s="15">
        <v>0</v>
      </c>
      <c r="E74" s="15">
        <f t="shared" si="13"/>
        <v>310000</v>
      </c>
      <c r="F74" s="15">
        <v>240000</v>
      </c>
      <c r="G74" s="15">
        <v>0</v>
      </c>
      <c r="H74" s="15">
        <f t="shared" si="15"/>
        <v>240000</v>
      </c>
      <c r="I74" s="15">
        <v>240000</v>
      </c>
      <c r="J74" s="15">
        <v>0</v>
      </c>
      <c r="K74" s="15">
        <f t="shared" si="16"/>
        <v>240000</v>
      </c>
    </row>
    <row r="75" spans="1:11" ht="47.25" customHeight="1">
      <c r="A75" s="51" t="s">
        <v>130</v>
      </c>
      <c r="B75" s="53" t="s">
        <v>70</v>
      </c>
      <c r="C75" s="47">
        <v>151100</v>
      </c>
      <c r="D75" s="47">
        <v>0</v>
      </c>
      <c r="E75" s="47">
        <f t="shared" si="13"/>
        <v>151100</v>
      </c>
      <c r="F75" s="47">
        <v>151300</v>
      </c>
      <c r="G75" s="47">
        <v>0</v>
      </c>
      <c r="H75" s="47">
        <f t="shared" si="15"/>
        <v>151300</v>
      </c>
      <c r="I75" s="47">
        <v>151300</v>
      </c>
      <c r="J75" s="47">
        <v>0</v>
      </c>
      <c r="K75" s="47">
        <f t="shared" si="16"/>
        <v>151300</v>
      </c>
    </row>
    <row r="76" spans="1:11" ht="47.25" customHeight="1">
      <c r="A76" s="28" t="s">
        <v>180</v>
      </c>
      <c r="B76" s="22" t="s">
        <v>349</v>
      </c>
      <c r="C76" s="15">
        <v>151100</v>
      </c>
      <c r="D76" s="15">
        <v>0</v>
      </c>
      <c r="E76" s="15">
        <f t="shared" si="13"/>
        <v>151100</v>
      </c>
      <c r="F76" s="15">
        <v>151300</v>
      </c>
      <c r="G76" s="15">
        <v>0</v>
      </c>
      <c r="H76" s="15">
        <f t="shared" si="15"/>
        <v>151300</v>
      </c>
      <c r="I76" s="15">
        <v>151300</v>
      </c>
      <c r="J76" s="15">
        <v>0</v>
      </c>
      <c r="K76" s="15">
        <f t="shared" si="16"/>
        <v>151300</v>
      </c>
    </row>
    <row r="77" spans="1:11" ht="39" customHeight="1">
      <c r="A77" s="28" t="s">
        <v>348</v>
      </c>
      <c r="B77" s="22" t="s">
        <v>349</v>
      </c>
      <c r="C77" s="15">
        <v>151100</v>
      </c>
      <c r="D77" s="15">
        <v>0</v>
      </c>
      <c r="E77" s="15">
        <f t="shared" si="13"/>
        <v>151100</v>
      </c>
      <c r="F77" s="15">
        <v>151300</v>
      </c>
      <c r="G77" s="15">
        <v>0</v>
      </c>
      <c r="H77" s="15">
        <f t="shared" si="15"/>
        <v>151300</v>
      </c>
      <c r="I77" s="15">
        <v>151300</v>
      </c>
      <c r="J77" s="15">
        <v>0</v>
      </c>
      <c r="K77" s="15">
        <f t="shared" si="16"/>
        <v>151300</v>
      </c>
    </row>
    <row r="78" spans="1:11" ht="39" customHeight="1">
      <c r="A78" s="51" t="s">
        <v>131</v>
      </c>
      <c r="B78" s="54" t="s">
        <v>71</v>
      </c>
      <c r="C78" s="47">
        <v>2135</v>
      </c>
      <c r="D78" s="47">
        <v>0</v>
      </c>
      <c r="E78" s="47">
        <f t="shared" si="13"/>
        <v>2135</v>
      </c>
      <c r="F78" s="47">
        <v>2000</v>
      </c>
      <c r="G78" s="47">
        <v>0</v>
      </c>
      <c r="H78" s="47">
        <f t="shared" si="15"/>
        <v>2000</v>
      </c>
      <c r="I78" s="47">
        <v>2000</v>
      </c>
      <c r="J78" s="47">
        <v>0</v>
      </c>
      <c r="K78" s="47">
        <f t="shared" si="16"/>
        <v>2000</v>
      </c>
    </row>
    <row r="79" spans="1:11" ht="39" customHeight="1">
      <c r="A79" s="28" t="s">
        <v>181</v>
      </c>
      <c r="B79" s="21" t="s">
        <v>315</v>
      </c>
      <c r="C79" s="15">
        <v>2135</v>
      </c>
      <c r="D79" s="15">
        <v>0</v>
      </c>
      <c r="E79" s="15">
        <f t="shared" si="13"/>
        <v>2135</v>
      </c>
      <c r="F79" s="15">
        <v>2000</v>
      </c>
      <c r="G79" s="15">
        <v>0</v>
      </c>
      <c r="H79" s="15">
        <f t="shared" si="15"/>
        <v>2000</v>
      </c>
      <c r="I79" s="15">
        <v>2000</v>
      </c>
      <c r="J79" s="15">
        <v>0</v>
      </c>
      <c r="K79" s="15">
        <f t="shared" si="16"/>
        <v>2000</v>
      </c>
    </row>
    <row r="80" spans="1:11" ht="75.75" customHeight="1">
      <c r="A80" s="28" t="s">
        <v>314</v>
      </c>
      <c r="B80" s="21" t="s">
        <v>315</v>
      </c>
      <c r="C80" s="15">
        <v>2135</v>
      </c>
      <c r="D80" s="15">
        <v>0</v>
      </c>
      <c r="E80" s="15">
        <f t="shared" si="13"/>
        <v>2135</v>
      </c>
      <c r="F80" s="15">
        <v>2000</v>
      </c>
      <c r="G80" s="15">
        <v>0</v>
      </c>
      <c r="H80" s="15">
        <f t="shared" si="15"/>
        <v>2000</v>
      </c>
      <c r="I80" s="15">
        <v>2000</v>
      </c>
      <c r="J80" s="15">
        <v>0</v>
      </c>
      <c r="K80" s="15">
        <f t="shared" si="16"/>
        <v>2000</v>
      </c>
    </row>
    <row r="81" spans="1:11" ht="25.5" customHeight="1">
      <c r="A81" s="105" t="s">
        <v>352</v>
      </c>
      <c r="B81" s="106" t="s">
        <v>13</v>
      </c>
      <c r="C81" s="66">
        <f>C85+C87+C88</f>
        <v>36900</v>
      </c>
      <c r="D81" s="66">
        <v>0</v>
      </c>
      <c r="E81" s="66">
        <f>C81+D81</f>
        <v>36900</v>
      </c>
      <c r="F81" s="66">
        <f>F85+F87+F88</f>
        <v>38300</v>
      </c>
      <c r="G81" s="66">
        <v>0</v>
      </c>
      <c r="H81" s="66">
        <f t="shared" si="15"/>
        <v>38300</v>
      </c>
      <c r="I81" s="66">
        <f>I85+I87+I88</f>
        <v>38300</v>
      </c>
      <c r="J81" s="66">
        <v>0</v>
      </c>
      <c r="K81" s="66">
        <f t="shared" si="16"/>
        <v>38300</v>
      </c>
    </row>
    <row r="82" spans="1:11" ht="15.75" customHeight="1" hidden="1">
      <c r="A82" s="105"/>
      <c r="B82" s="106"/>
      <c r="C82" s="66"/>
      <c r="D82" s="66"/>
      <c r="E82" s="66"/>
      <c r="F82" s="75"/>
      <c r="G82" s="75"/>
      <c r="H82" s="75"/>
      <c r="I82" s="75"/>
      <c r="J82" s="75"/>
      <c r="K82" s="75"/>
    </row>
    <row r="83" spans="1:11" ht="18.75" customHeight="1">
      <c r="A83" s="55" t="s">
        <v>132</v>
      </c>
      <c r="B83" s="56" t="s">
        <v>72</v>
      </c>
      <c r="C83" s="25">
        <f>C85+C87</f>
        <v>36900</v>
      </c>
      <c r="D83" s="25">
        <v>0</v>
      </c>
      <c r="E83" s="25">
        <f>C83+D83</f>
        <v>36900</v>
      </c>
      <c r="F83" s="25">
        <f>F85+F87</f>
        <v>38300</v>
      </c>
      <c r="G83" s="25">
        <v>0</v>
      </c>
      <c r="H83" s="25">
        <f>F83+G83</f>
        <v>38300</v>
      </c>
      <c r="I83" s="25">
        <f>I85+I87</f>
        <v>38300</v>
      </c>
      <c r="J83" s="25">
        <v>0</v>
      </c>
      <c r="K83" s="25">
        <f>I83+J83</f>
        <v>38300</v>
      </c>
    </row>
    <row r="84" spans="1:11" ht="18.75" customHeight="1">
      <c r="A84" s="45" t="s">
        <v>190</v>
      </c>
      <c r="B84" s="46" t="s">
        <v>317</v>
      </c>
      <c r="C84" s="47">
        <v>13100</v>
      </c>
      <c r="D84" s="47">
        <v>0</v>
      </c>
      <c r="E84" s="47">
        <v>13100</v>
      </c>
      <c r="F84" s="47">
        <v>13600</v>
      </c>
      <c r="G84" s="47">
        <v>0</v>
      </c>
      <c r="H84" s="47">
        <f>F84+G84</f>
        <v>13600</v>
      </c>
      <c r="I84" s="47">
        <v>13600</v>
      </c>
      <c r="J84" s="47">
        <v>0</v>
      </c>
      <c r="K84" s="47">
        <f>I84+J84</f>
        <v>13600</v>
      </c>
    </row>
    <row r="85" spans="1:11" ht="24" customHeight="1">
      <c r="A85" s="1" t="s">
        <v>316</v>
      </c>
      <c r="B85" s="6" t="s">
        <v>317</v>
      </c>
      <c r="C85" s="15">
        <v>13100</v>
      </c>
      <c r="D85" s="15">
        <v>0</v>
      </c>
      <c r="E85" s="15">
        <f>C85+D85</f>
        <v>13100</v>
      </c>
      <c r="F85" s="15">
        <v>13600</v>
      </c>
      <c r="G85" s="15">
        <v>0</v>
      </c>
      <c r="H85" s="15">
        <f>F85+G85</f>
        <v>13600</v>
      </c>
      <c r="I85" s="15">
        <v>13600</v>
      </c>
      <c r="J85" s="15">
        <v>0</v>
      </c>
      <c r="K85" s="15">
        <f>I85+J85</f>
        <v>13600</v>
      </c>
    </row>
    <row r="86" spans="1:11" ht="24" customHeight="1">
      <c r="A86" s="45" t="s">
        <v>191</v>
      </c>
      <c r="B86" s="46" t="s">
        <v>319</v>
      </c>
      <c r="C86" s="47">
        <v>23800</v>
      </c>
      <c r="D86" s="47">
        <v>0</v>
      </c>
      <c r="E86" s="47">
        <v>23800</v>
      </c>
      <c r="F86" s="47">
        <v>24700</v>
      </c>
      <c r="G86" s="47">
        <v>0</v>
      </c>
      <c r="H86" s="47">
        <f>F86+G86</f>
        <v>24700</v>
      </c>
      <c r="I86" s="47">
        <v>24700</v>
      </c>
      <c r="J86" s="47">
        <v>0</v>
      </c>
      <c r="K86" s="47">
        <f>I86+J86</f>
        <v>24700</v>
      </c>
    </row>
    <row r="87" spans="1:11" ht="18.75" customHeight="1">
      <c r="A87" s="1" t="s">
        <v>318</v>
      </c>
      <c r="B87" s="6" t="s">
        <v>319</v>
      </c>
      <c r="C87" s="15">
        <v>23800</v>
      </c>
      <c r="D87" s="15">
        <v>0</v>
      </c>
      <c r="E87" s="15">
        <f>C87+D87</f>
        <v>23800</v>
      </c>
      <c r="F87" s="15">
        <v>24700</v>
      </c>
      <c r="G87" s="15">
        <v>0</v>
      </c>
      <c r="H87" s="15">
        <f>F87+G87</f>
        <v>24700</v>
      </c>
      <c r="I87" s="15">
        <v>24700</v>
      </c>
      <c r="J87" s="15">
        <v>0</v>
      </c>
      <c r="K87" s="15">
        <f>I87+J87</f>
        <v>24700</v>
      </c>
    </row>
    <row r="88" spans="1:11" ht="18.75" customHeight="1" hidden="1">
      <c r="A88" s="1" t="s">
        <v>355</v>
      </c>
      <c r="B88" s="6" t="s">
        <v>356</v>
      </c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43.5" customHeight="1">
      <c r="A89" s="73" t="s">
        <v>320</v>
      </c>
      <c r="B89" s="71" t="s">
        <v>338</v>
      </c>
      <c r="C89" s="66">
        <f>C90+C97</f>
        <v>11224900</v>
      </c>
      <c r="D89" s="66">
        <f>D90+D97</f>
        <v>0</v>
      </c>
      <c r="E89" s="66">
        <f>E90+E97</f>
        <v>11224900</v>
      </c>
      <c r="F89" s="66">
        <f>F90+F97</f>
        <v>11147500</v>
      </c>
      <c r="G89" s="66">
        <v>0</v>
      </c>
      <c r="H89" s="66">
        <f aca="true" t="shared" si="17" ref="H89:H120">F89+G89</f>
        <v>11147500</v>
      </c>
      <c r="I89" s="66">
        <f>I90+I97</f>
        <v>11147500</v>
      </c>
      <c r="J89" s="66">
        <v>0</v>
      </c>
      <c r="K89" s="66">
        <f aca="true" t="shared" si="18" ref="K89:K120">I89+J89</f>
        <v>11147500</v>
      </c>
    </row>
    <row r="90" spans="1:11" ht="27" customHeight="1">
      <c r="A90" s="45" t="s">
        <v>74</v>
      </c>
      <c r="B90" s="48" t="s">
        <v>73</v>
      </c>
      <c r="C90" s="47">
        <f>C93+C94+C95+C96</f>
        <v>132000</v>
      </c>
      <c r="D90" s="47">
        <v>0</v>
      </c>
      <c r="E90" s="47">
        <f aca="true" t="shared" si="19" ref="E90:F111">C90+D90</f>
        <v>132000</v>
      </c>
      <c r="F90" s="47">
        <f>F93+F94+F95+F96</f>
        <v>132500</v>
      </c>
      <c r="G90" s="47">
        <v>0</v>
      </c>
      <c r="H90" s="47">
        <f t="shared" si="17"/>
        <v>132500</v>
      </c>
      <c r="I90" s="47">
        <f>I93+I94+I95+I96</f>
        <v>132500</v>
      </c>
      <c r="J90" s="47">
        <v>0</v>
      </c>
      <c r="K90" s="47">
        <f t="shared" si="18"/>
        <v>132500</v>
      </c>
    </row>
    <row r="91" spans="1:11" ht="27" customHeight="1">
      <c r="A91" s="1" t="s">
        <v>148</v>
      </c>
      <c r="B91" s="32" t="s">
        <v>147</v>
      </c>
      <c r="C91" s="15">
        <v>132000</v>
      </c>
      <c r="D91" s="15">
        <v>0</v>
      </c>
      <c r="E91" s="15">
        <f t="shared" si="19"/>
        <v>132000</v>
      </c>
      <c r="F91" s="15">
        <v>132500</v>
      </c>
      <c r="G91" s="15">
        <v>0</v>
      </c>
      <c r="H91" s="15">
        <f t="shared" si="17"/>
        <v>132500</v>
      </c>
      <c r="I91" s="15">
        <v>132500</v>
      </c>
      <c r="J91" s="15">
        <v>0</v>
      </c>
      <c r="K91" s="15">
        <f t="shared" si="18"/>
        <v>132500</v>
      </c>
    </row>
    <row r="92" spans="1:11" ht="37.5" customHeight="1">
      <c r="A92" s="1" t="s">
        <v>192</v>
      </c>
      <c r="B92" s="7" t="s">
        <v>235</v>
      </c>
      <c r="C92" s="15">
        <v>132000</v>
      </c>
      <c r="D92" s="15">
        <v>0</v>
      </c>
      <c r="E92" s="15">
        <v>132000</v>
      </c>
      <c r="F92" s="15">
        <v>132500</v>
      </c>
      <c r="G92" s="15">
        <v>0</v>
      </c>
      <c r="H92" s="15">
        <f t="shared" si="17"/>
        <v>132500</v>
      </c>
      <c r="I92" s="15">
        <v>132500</v>
      </c>
      <c r="J92" s="15">
        <v>0</v>
      </c>
      <c r="K92" s="15">
        <f t="shared" si="18"/>
        <v>132500</v>
      </c>
    </row>
    <row r="93" spans="1:11" ht="94.5" customHeight="1">
      <c r="A93" s="1" t="s">
        <v>145</v>
      </c>
      <c r="B93" s="7" t="s">
        <v>362</v>
      </c>
      <c r="C93" s="15">
        <v>2000</v>
      </c>
      <c r="D93" s="15">
        <v>0</v>
      </c>
      <c r="E93" s="15">
        <f t="shared" si="19"/>
        <v>2000</v>
      </c>
      <c r="F93" s="15">
        <v>2500</v>
      </c>
      <c r="G93" s="15">
        <v>0</v>
      </c>
      <c r="H93" s="15">
        <f t="shared" si="17"/>
        <v>2500</v>
      </c>
      <c r="I93" s="15">
        <v>2500</v>
      </c>
      <c r="J93" s="15">
        <v>0</v>
      </c>
      <c r="K93" s="15">
        <f t="shared" si="18"/>
        <v>2500</v>
      </c>
    </row>
    <row r="94" spans="1:11" ht="63.75" customHeight="1">
      <c r="A94" s="1" t="s">
        <v>57</v>
      </c>
      <c r="B94" s="7" t="s">
        <v>363</v>
      </c>
      <c r="C94" s="15">
        <v>84000</v>
      </c>
      <c r="D94" s="15">
        <v>0</v>
      </c>
      <c r="E94" s="15">
        <f t="shared" si="19"/>
        <v>84000</v>
      </c>
      <c r="F94" s="15">
        <v>84000</v>
      </c>
      <c r="G94" s="15">
        <v>0</v>
      </c>
      <c r="H94" s="15">
        <f t="shared" si="17"/>
        <v>84000</v>
      </c>
      <c r="I94" s="15">
        <v>84000</v>
      </c>
      <c r="J94" s="15">
        <v>0</v>
      </c>
      <c r="K94" s="15">
        <f t="shared" si="18"/>
        <v>84000</v>
      </c>
    </row>
    <row r="95" spans="1:11" ht="78" customHeight="1">
      <c r="A95" s="1" t="s">
        <v>55</v>
      </c>
      <c r="B95" s="7" t="s">
        <v>364</v>
      </c>
      <c r="C95" s="15">
        <v>16000</v>
      </c>
      <c r="D95" s="15">
        <v>0</v>
      </c>
      <c r="E95" s="15">
        <f t="shared" si="19"/>
        <v>16000</v>
      </c>
      <c r="F95" s="15">
        <v>16000</v>
      </c>
      <c r="G95" s="15">
        <v>0</v>
      </c>
      <c r="H95" s="15">
        <f t="shared" si="17"/>
        <v>16000</v>
      </c>
      <c r="I95" s="15">
        <v>16000</v>
      </c>
      <c r="J95" s="15">
        <v>0</v>
      </c>
      <c r="K95" s="15">
        <f t="shared" si="18"/>
        <v>16000</v>
      </c>
    </row>
    <row r="96" spans="1:11" ht="80.25" customHeight="1">
      <c r="A96" s="1" t="s">
        <v>56</v>
      </c>
      <c r="B96" s="7" t="s">
        <v>365</v>
      </c>
      <c r="C96" s="15">
        <v>30000</v>
      </c>
      <c r="D96" s="15">
        <v>0</v>
      </c>
      <c r="E96" s="15">
        <f t="shared" si="19"/>
        <v>30000</v>
      </c>
      <c r="F96" s="15">
        <v>30000</v>
      </c>
      <c r="G96" s="15">
        <v>0</v>
      </c>
      <c r="H96" s="15">
        <f t="shared" si="17"/>
        <v>30000</v>
      </c>
      <c r="I96" s="15">
        <v>30000</v>
      </c>
      <c r="J96" s="15">
        <v>0</v>
      </c>
      <c r="K96" s="15">
        <f t="shared" si="18"/>
        <v>30000</v>
      </c>
    </row>
    <row r="97" spans="1:11" ht="23.25" customHeight="1">
      <c r="A97" s="82" t="s">
        <v>76</v>
      </c>
      <c r="B97" s="83" t="s">
        <v>75</v>
      </c>
      <c r="C97" s="67">
        <f>C100+C103+C104+C105+C106+C107+C108+C109+C110+C111</f>
        <v>11092900</v>
      </c>
      <c r="D97" s="67">
        <f>D100+D103+D104+D105+D106+D107+D108+D109+D110+D111</f>
        <v>0</v>
      </c>
      <c r="E97" s="67">
        <f t="shared" si="19"/>
        <v>11092900</v>
      </c>
      <c r="F97" s="67">
        <f>F100+F103+F104+F105+F106+F107+F108+F109+F110+F111</f>
        <v>11015000</v>
      </c>
      <c r="G97" s="67">
        <v>0</v>
      </c>
      <c r="H97" s="67">
        <f t="shared" si="17"/>
        <v>11015000</v>
      </c>
      <c r="I97" s="67">
        <f>I100+I103+I104+I105+I106+I107+I108+I109+I110+I111</f>
        <v>11015000</v>
      </c>
      <c r="J97" s="67">
        <v>0</v>
      </c>
      <c r="K97" s="67">
        <f t="shared" si="18"/>
        <v>11015000</v>
      </c>
    </row>
    <row r="98" spans="1:11" ht="41.25" customHeight="1">
      <c r="A98" s="45" t="s">
        <v>150</v>
      </c>
      <c r="B98" s="46" t="s">
        <v>149</v>
      </c>
      <c r="C98" s="47">
        <v>5600</v>
      </c>
      <c r="D98" s="47">
        <v>0</v>
      </c>
      <c r="E98" s="47">
        <f t="shared" si="19"/>
        <v>5600</v>
      </c>
      <c r="F98" s="47">
        <v>5700</v>
      </c>
      <c r="G98" s="47">
        <v>0</v>
      </c>
      <c r="H98" s="47">
        <f t="shared" si="17"/>
        <v>5700</v>
      </c>
      <c r="I98" s="47">
        <v>5700</v>
      </c>
      <c r="J98" s="47">
        <v>0</v>
      </c>
      <c r="K98" s="47">
        <f t="shared" si="18"/>
        <v>5700</v>
      </c>
    </row>
    <row r="99" spans="1:11" ht="36.75" customHeight="1">
      <c r="A99" s="1" t="s">
        <v>193</v>
      </c>
      <c r="B99" s="24" t="s">
        <v>134</v>
      </c>
      <c r="C99" s="15">
        <v>5600</v>
      </c>
      <c r="D99" s="15">
        <v>0</v>
      </c>
      <c r="E99" s="15">
        <f t="shared" si="19"/>
        <v>5600</v>
      </c>
      <c r="F99" s="15">
        <v>5700</v>
      </c>
      <c r="G99" s="15">
        <v>0</v>
      </c>
      <c r="H99" s="15">
        <f t="shared" si="17"/>
        <v>5700</v>
      </c>
      <c r="I99" s="15">
        <v>5700</v>
      </c>
      <c r="J99" s="15">
        <v>0</v>
      </c>
      <c r="K99" s="15">
        <f t="shared" si="18"/>
        <v>5700</v>
      </c>
    </row>
    <row r="100" spans="1:11" ht="42.75" customHeight="1">
      <c r="A100" s="1" t="s">
        <v>12</v>
      </c>
      <c r="B100" s="24" t="s">
        <v>134</v>
      </c>
      <c r="C100" s="15">
        <v>5600</v>
      </c>
      <c r="D100" s="15">
        <v>0</v>
      </c>
      <c r="E100" s="15">
        <f t="shared" si="19"/>
        <v>5600</v>
      </c>
      <c r="F100" s="15">
        <v>5700</v>
      </c>
      <c r="G100" s="15">
        <v>0</v>
      </c>
      <c r="H100" s="15">
        <f t="shared" si="17"/>
        <v>5700</v>
      </c>
      <c r="I100" s="15">
        <v>5700</v>
      </c>
      <c r="J100" s="15">
        <v>0</v>
      </c>
      <c r="K100" s="15">
        <f t="shared" si="18"/>
        <v>5700</v>
      </c>
    </row>
    <row r="101" spans="1:11" ht="27.75" customHeight="1">
      <c r="A101" s="45" t="s">
        <v>152</v>
      </c>
      <c r="B101" s="46" t="s">
        <v>151</v>
      </c>
      <c r="C101" s="47">
        <f>C103+C104+C105+C106+C107+C108+C109+C110+C111</f>
        <v>11087300</v>
      </c>
      <c r="D101" s="47">
        <f>D103+D104+D105+D106+D107+D108+D109+D110+D111</f>
        <v>0</v>
      </c>
      <c r="E101" s="47">
        <f t="shared" si="19"/>
        <v>11087300</v>
      </c>
      <c r="F101" s="47">
        <f>F103+F104+F105+F106+F107+F108+F109+F110+F111</f>
        <v>11009300</v>
      </c>
      <c r="G101" s="47">
        <v>0</v>
      </c>
      <c r="H101" s="47">
        <f t="shared" si="17"/>
        <v>11009300</v>
      </c>
      <c r="I101" s="47">
        <f>I103+I104+I105+I106+I107+I108+I109+I110+I111</f>
        <v>11009300</v>
      </c>
      <c r="J101" s="47">
        <v>0</v>
      </c>
      <c r="K101" s="47">
        <f t="shared" si="18"/>
        <v>11009300</v>
      </c>
    </row>
    <row r="102" spans="1:11" ht="45" customHeight="1">
      <c r="A102" s="1" t="s">
        <v>194</v>
      </c>
      <c r="B102" s="7" t="s">
        <v>234</v>
      </c>
      <c r="C102" s="15">
        <f>C103+C104+C105+C106+C107+C108+C109+C110+C111</f>
        <v>11087300</v>
      </c>
      <c r="D102" s="15">
        <f>D103+D104+D105+D106+D107+D108+D109+D110+D111</f>
        <v>0</v>
      </c>
      <c r="E102" s="15">
        <f t="shared" si="19"/>
        <v>11087300</v>
      </c>
      <c r="F102" s="15">
        <f t="shared" si="19"/>
        <v>11087300</v>
      </c>
      <c r="G102" s="15">
        <v>0</v>
      </c>
      <c r="H102" s="15">
        <f t="shared" si="17"/>
        <v>11087300</v>
      </c>
      <c r="I102" s="15">
        <f>I103+I104+I105+I106+I107+I108+I109+I110+I111</f>
        <v>11009300</v>
      </c>
      <c r="J102" s="15">
        <v>0</v>
      </c>
      <c r="K102" s="15">
        <f t="shared" si="18"/>
        <v>11009300</v>
      </c>
    </row>
    <row r="103" spans="1:11" ht="100.5" customHeight="1">
      <c r="A103" s="1" t="s">
        <v>60</v>
      </c>
      <c r="B103" s="7" t="s">
        <v>5</v>
      </c>
      <c r="C103" s="15">
        <v>719600</v>
      </c>
      <c r="D103" s="15">
        <v>0</v>
      </c>
      <c r="E103" s="15">
        <f t="shared" si="19"/>
        <v>719600</v>
      </c>
      <c r="F103" s="15">
        <v>719600</v>
      </c>
      <c r="G103" s="15">
        <v>0</v>
      </c>
      <c r="H103" s="15">
        <f t="shared" si="17"/>
        <v>719600</v>
      </c>
      <c r="I103" s="15">
        <v>719600</v>
      </c>
      <c r="J103" s="15">
        <v>0</v>
      </c>
      <c r="K103" s="15">
        <f t="shared" si="18"/>
        <v>719600</v>
      </c>
    </row>
    <row r="104" spans="1:11" ht="97.5" customHeight="1">
      <c r="A104" s="1" t="s">
        <v>146</v>
      </c>
      <c r="B104" s="7" t="s">
        <v>7</v>
      </c>
      <c r="C104" s="15">
        <v>5451000</v>
      </c>
      <c r="D104" s="15">
        <v>0</v>
      </c>
      <c r="E104" s="15">
        <f t="shared" si="19"/>
        <v>5451000</v>
      </c>
      <c r="F104" s="15">
        <v>5451000</v>
      </c>
      <c r="G104" s="15">
        <v>0</v>
      </c>
      <c r="H104" s="15">
        <f t="shared" si="17"/>
        <v>5451000</v>
      </c>
      <c r="I104" s="15">
        <v>5451000</v>
      </c>
      <c r="J104" s="15">
        <v>0</v>
      </c>
      <c r="K104" s="15">
        <f t="shared" si="18"/>
        <v>5451000</v>
      </c>
    </row>
    <row r="105" spans="1:11" ht="60" customHeight="1">
      <c r="A105" s="1" t="s">
        <v>50</v>
      </c>
      <c r="B105" s="7" t="s">
        <v>368</v>
      </c>
      <c r="C105" s="15">
        <v>300000</v>
      </c>
      <c r="D105" s="15">
        <v>0</v>
      </c>
      <c r="E105" s="15">
        <f t="shared" si="19"/>
        <v>300000</v>
      </c>
      <c r="F105" s="15">
        <v>300000</v>
      </c>
      <c r="G105" s="15">
        <v>0</v>
      </c>
      <c r="H105" s="15">
        <f t="shared" si="17"/>
        <v>300000</v>
      </c>
      <c r="I105" s="15">
        <v>300000</v>
      </c>
      <c r="J105" s="15">
        <v>0</v>
      </c>
      <c r="K105" s="15">
        <f t="shared" si="18"/>
        <v>300000</v>
      </c>
    </row>
    <row r="106" spans="1:11" ht="54.75" customHeight="1">
      <c r="A106" s="1" t="s">
        <v>51</v>
      </c>
      <c r="B106" s="7" t="s">
        <v>0</v>
      </c>
      <c r="C106" s="15">
        <v>60000</v>
      </c>
      <c r="D106" s="15">
        <v>0</v>
      </c>
      <c r="E106" s="15">
        <f t="shared" si="19"/>
        <v>60000</v>
      </c>
      <c r="F106" s="15">
        <v>60000</v>
      </c>
      <c r="G106" s="15">
        <v>0</v>
      </c>
      <c r="H106" s="15">
        <f t="shared" si="17"/>
        <v>60000</v>
      </c>
      <c r="I106" s="15">
        <v>60000</v>
      </c>
      <c r="J106" s="15">
        <v>0</v>
      </c>
      <c r="K106" s="15">
        <f t="shared" si="18"/>
        <v>60000</v>
      </c>
    </row>
    <row r="107" spans="1:11" ht="60.75" customHeight="1">
      <c r="A107" s="1" t="s">
        <v>52</v>
      </c>
      <c r="B107" s="7" t="s">
        <v>366</v>
      </c>
      <c r="C107" s="15">
        <v>250000</v>
      </c>
      <c r="D107" s="15">
        <v>0</v>
      </c>
      <c r="E107" s="15">
        <f t="shared" si="19"/>
        <v>250000</v>
      </c>
      <c r="F107" s="15">
        <v>250000</v>
      </c>
      <c r="G107" s="15">
        <v>0</v>
      </c>
      <c r="H107" s="15">
        <f t="shared" si="17"/>
        <v>250000</v>
      </c>
      <c r="I107" s="15">
        <v>250000</v>
      </c>
      <c r="J107" s="15">
        <v>0</v>
      </c>
      <c r="K107" s="15">
        <f t="shared" si="18"/>
        <v>250000</v>
      </c>
    </row>
    <row r="108" spans="1:11" ht="60" customHeight="1">
      <c r="A108" s="1" t="s">
        <v>53</v>
      </c>
      <c r="B108" s="7" t="s">
        <v>8</v>
      </c>
      <c r="C108" s="15">
        <v>2357860</v>
      </c>
      <c r="D108" s="15">
        <v>0</v>
      </c>
      <c r="E108" s="15">
        <f t="shared" si="19"/>
        <v>2357860</v>
      </c>
      <c r="F108" s="15">
        <v>2357860</v>
      </c>
      <c r="G108" s="15">
        <v>0</v>
      </c>
      <c r="H108" s="15">
        <f t="shared" si="17"/>
        <v>2357860</v>
      </c>
      <c r="I108" s="15">
        <v>2357860</v>
      </c>
      <c r="J108" s="15">
        <v>0</v>
      </c>
      <c r="K108" s="15">
        <f t="shared" si="18"/>
        <v>2357860</v>
      </c>
    </row>
    <row r="109" spans="1:11" ht="79.5" customHeight="1">
      <c r="A109" s="1" t="s">
        <v>54</v>
      </c>
      <c r="B109" s="7" t="s">
        <v>6</v>
      </c>
      <c r="C109" s="15">
        <v>1000000</v>
      </c>
      <c r="D109" s="15">
        <v>0</v>
      </c>
      <c r="E109" s="15">
        <f t="shared" si="19"/>
        <v>1000000</v>
      </c>
      <c r="F109" s="15">
        <v>1000000</v>
      </c>
      <c r="G109" s="15">
        <v>0</v>
      </c>
      <c r="H109" s="15">
        <f t="shared" si="17"/>
        <v>1000000</v>
      </c>
      <c r="I109" s="15">
        <v>1000000</v>
      </c>
      <c r="J109" s="15">
        <v>0</v>
      </c>
      <c r="K109" s="15">
        <f t="shared" si="18"/>
        <v>1000000</v>
      </c>
    </row>
    <row r="110" spans="1:11" ht="60" customHeight="1">
      <c r="A110" s="1" t="s">
        <v>58</v>
      </c>
      <c r="B110" s="7" t="s">
        <v>9</v>
      </c>
      <c r="C110" s="15">
        <v>142140</v>
      </c>
      <c r="D110" s="15">
        <v>0</v>
      </c>
      <c r="E110" s="15">
        <f t="shared" si="19"/>
        <v>142140</v>
      </c>
      <c r="F110" s="15">
        <v>142140</v>
      </c>
      <c r="G110" s="15">
        <v>0</v>
      </c>
      <c r="H110" s="15">
        <f t="shared" si="17"/>
        <v>142140</v>
      </c>
      <c r="I110" s="15">
        <v>142140</v>
      </c>
      <c r="J110" s="15">
        <v>0</v>
      </c>
      <c r="K110" s="15">
        <f t="shared" si="18"/>
        <v>142140</v>
      </c>
    </row>
    <row r="111" spans="1:11" ht="59.25" customHeight="1">
      <c r="A111" s="1" t="s">
        <v>59</v>
      </c>
      <c r="B111" s="7" t="s">
        <v>367</v>
      </c>
      <c r="C111" s="15">
        <v>806700</v>
      </c>
      <c r="D111" s="15">
        <v>0</v>
      </c>
      <c r="E111" s="15">
        <f t="shared" si="19"/>
        <v>806700</v>
      </c>
      <c r="F111" s="15">
        <v>728700</v>
      </c>
      <c r="G111" s="15">
        <v>0</v>
      </c>
      <c r="H111" s="15">
        <f t="shared" si="17"/>
        <v>728700</v>
      </c>
      <c r="I111" s="15">
        <v>728700</v>
      </c>
      <c r="J111" s="15">
        <v>0</v>
      </c>
      <c r="K111" s="15">
        <f t="shared" si="18"/>
        <v>728700</v>
      </c>
    </row>
    <row r="112" spans="1:11" ht="37.5" customHeight="1">
      <c r="A112" s="73" t="s">
        <v>321</v>
      </c>
      <c r="B112" s="76" t="s">
        <v>334</v>
      </c>
      <c r="C112" s="66">
        <f>C116+C120+C121+C122+C123+C125</f>
        <v>10823050</v>
      </c>
      <c r="D112" s="66">
        <f>D116+D120+D121+D122+D123+D125</f>
        <v>0</v>
      </c>
      <c r="E112" s="66">
        <f>E116+E120+E121+E122+E123+E125</f>
        <v>10823050</v>
      </c>
      <c r="F112" s="66">
        <f>F116+F120+F121+F122+F123+F125</f>
        <v>705000</v>
      </c>
      <c r="G112" s="66">
        <v>0</v>
      </c>
      <c r="H112" s="66">
        <f t="shared" si="17"/>
        <v>705000</v>
      </c>
      <c r="I112" s="66">
        <f>I116+I120+I121+I122+I123+I125</f>
        <v>705000</v>
      </c>
      <c r="J112" s="66">
        <v>0</v>
      </c>
      <c r="K112" s="66">
        <f t="shared" si="18"/>
        <v>705000</v>
      </c>
    </row>
    <row r="113" spans="1:11" ht="37.5" customHeight="1">
      <c r="A113" s="51" t="s">
        <v>78</v>
      </c>
      <c r="B113" s="57" t="s">
        <v>77</v>
      </c>
      <c r="C113" s="47">
        <f>C116</f>
        <v>10518050</v>
      </c>
      <c r="D113" s="47">
        <f>D116</f>
        <v>0</v>
      </c>
      <c r="E113" s="47">
        <f aca="true" t="shared" si="20" ref="E113:E125">C113+D113</f>
        <v>10518050</v>
      </c>
      <c r="F113" s="47">
        <f>F116</f>
        <v>550000</v>
      </c>
      <c r="G113" s="47">
        <v>0</v>
      </c>
      <c r="H113" s="47">
        <f t="shared" si="17"/>
        <v>550000</v>
      </c>
      <c r="I113" s="47">
        <f>I116</f>
        <v>550000</v>
      </c>
      <c r="J113" s="47">
        <v>0</v>
      </c>
      <c r="K113" s="47">
        <f t="shared" si="18"/>
        <v>550000</v>
      </c>
    </row>
    <row r="114" spans="1:11" ht="76.5" customHeight="1">
      <c r="A114" s="28" t="s">
        <v>154</v>
      </c>
      <c r="B114" s="34" t="s">
        <v>153</v>
      </c>
      <c r="C114" s="15">
        <f>C115</f>
        <v>10518050</v>
      </c>
      <c r="D114" s="15">
        <f>D115</f>
        <v>0</v>
      </c>
      <c r="E114" s="15">
        <f t="shared" si="20"/>
        <v>10518050</v>
      </c>
      <c r="F114" s="15">
        <v>550000</v>
      </c>
      <c r="G114" s="15">
        <v>0</v>
      </c>
      <c r="H114" s="15">
        <f t="shared" si="17"/>
        <v>550000</v>
      </c>
      <c r="I114" s="15">
        <v>550000</v>
      </c>
      <c r="J114" s="15">
        <v>0</v>
      </c>
      <c r="K114" s="15">
        <f t="shared" si="18"/>
        <v>550000</v>
      </c>
    </row>
    <row r="115" spans="1:11" ht="76.5" customHeight="1">
      <c r="A115" s="28" t="s">
        <v>195</v>
      </c>
      <c r="B115" s="23" t="s">
        <v>323</v>
      </c>
      <c r="C115" s="15">
        <f>C116</f>
        <v>10518050</v>
      </c>
      <c r="D115" s="15">
        <f>D116</f>
        <v>0</v>
      </c>
      <c r="E115" s="15">
        <f t="shared" si="20"/>
        <v>10518050</v>
      </c>
      <c r="F115" s="15">
        <v>550000</v>
      </c>
      <c r="G115" s="15">
        <v>0</v>
      </c>
      <c r="H115" s="15">
        <f t="shared" si="17"/>
        <v>550000</v>
      </c>
      <c r="I115" s="15">
        <v>550000</v>
      </c>
      <c r="J115" s="15">
        <v>0</v>
      </c>
      <c r="K115" s="15">
        <f t="shared" si="18"/>
        <v>550000</v>
      </c>
    </row>
    <row r="116" spans="1:11" ht="85.5" customHeight="1">
      <c r="A116" s="28" t="s">
        <v>322</v>
      </c>
      <c r="B116" s="23" t="s">
        <v>323</v>
      </c>
      <c r="C116" s="15">
        <v>10518050</v>
      </c>
      <c r="D116" s="15">
        <v>0</v>
      </c>
      <c r="E116" s="15">
        <f t="shared" si="20"/>
        <v>10518050</v>
      </c>
      <c r="F116" s="15">
        <v>550000</v>
      </c>
      <c r="G116" s="15">
        <v>0</v>
      </c>
      <c r="H116" s="15">
        <f t="shared" si="17"/>
        <v>550000</v>
      </c>
      <c r="I116" s="15">
        <v>550000</v>
      </c>
      <c r="J116" s="15">
        <v>0</v>
      </c>
      <c r="K116" s="15">
        <f t="shared" si="18"/>
        <v>550000</v>
      </c>
    </row>
    <row r="117" spans="1:11" ht="46.5" customHeight="1">
      <c r="A117" s="51" t="s">
        <v>80</v>
      </c>
      <c r="B117" s="58" t="s">
        <v>79</v>
      </c>
      <c r="C117" s="47">
        <f>C120+C121+C122+C123+C125</f>
        <v>305000</v>
      </c>
      <c r="D117" s="47">
        <v>0</v>
      </c>
      <c r="E117" s="47">
        <f t="shared" si="20"/>
        <v>305000</v>
      </c>
      <c r="F117" s="47">
        <f>F120+F121+F122+F123+F125</f>
        <v>155000</v>
      </c>
      <c r="G117" s="47">
        <v>0</v>
      </c>
      <c r="H117" s="47">
        <f t="shared" si="17"/>
        <v>155000</v>
      </c>
      <c r="I117" s="47">
        <f>I120+I121+I122+I123+I125</f>
        <v>155000</v>
      </c>
      <c r="J117" s="47">
        <v>0</v>
      </c>
      <c r="K117" s="47">
        <f t="shared" si="18"/>
        <v>155000</v>
      </c>
    </row>
    <row r="118" spans="1:11" ht="46.5" customHeight="1">
      <c r="A118" s="28" t="s">
        <v>156</v>
      </c>
      <c r="B118" s="39" t="s">
        <v>155</v>
      </c>
      <c r="C118" s="15">
        <f>C120+C121+C122+C123+C125</f>
        <v>305000</v>
      </c>
      <c r="D118" s="15">
        <v>0</v>
      </c>
      <c r="E118" s="15">
        <f t="shared" si="20"/>
        <v>305000</v>
      </c>
      <c r="F118" s="15">
        <f>F120+F121+F122+F123+F125</f>
        <v>155000</v>
      </c>
      <c r="G118" s="15">
        <v>0</v>
      </c>
      <c r="H118" s="15">
        <f t="shared" si="17"/>
        <v>155000</v>
      </c>
      <c r="I118" s="15">
        <f>I120+I121+I122+I123+I125</f>
        <v>155000</v>
      </c>
      <c r="J118" s="15">
        <v>0</v>
      </c>
      <c r="K118" s="15">
        <f t="shared" si="18"/>
        <v>155000</v>
      </c>
    </row>
    <row r="119" spans="1:11" ht="60.75" customHeight="1">
      <c r="A119" s="1" t="s">
        <v>196</v>
      </c>
      <c r="B119" s="24" t="s">
        <v>353</v>
      </c>
      <c r="C119" s="15">
        <f>C120+C121+C122+C123</f>
        <v>150000</v>
      </c>
      <c r="D119" s="15">
        <v>0</v>
      </c>
      <c r="E119" s="15">
        <f>E120+E121+E122+E123</f>
        <v>150000</v>
      </c>
      <c r="F119" s="15">
        <f>F120+F121+F122+F123</f>
        <v>150000</v>
      </c>
      <c r="G119" s="15">
        <v>0</v>
      </c>
      <c r="H119" s="15">
        <f t="shared" si="17"/>
        <v>150000</v>
      </c>
      <c r="I119" s="15">
        <f>I120+I121+I122+I123</f>
        <v>150000</v>
      </c>
      <c r="J119" s="15">
        <v>0</v>
      </c>
      <c r="K119" s="15">
        <f t="shared" si="18"/>
        <v>150000</v>
      </c>
    </row>
    <row r="120" spans="1:11" ht="112.5" customHeight="1">
      <c r="A120" s="1" t="s">
        <v>45</v>
      </c>
      <c r="B120" s="24" t="s">
        <v>1</v>
      </c>
      <c r="C120" s="18">
        <v>25000</v>
      </c>
      <c r="D120" s="18">
        <v>0</v>
      </c>
      <c r="E120" s="15">
        <f t="shared" si="20"/>
        <v>25000</v>
      </c>
      <c r="F120" s="18">
        <v>25000</v>
      </c>
      <c r="G120" s="18">
        <v>0</v>
      </c>
      <c r="H120" s="18">
        <f t="shared" si="17"/>
        <v>25000</v>
      </c>
      <c r="I120" s="18">
        <v>25000</v>
      </c>
      <c r="J120" s="18">
        <v>0</v>
      </c>
      <c r="K120" s="18">
        <f t="shared" si="18"/>
        <v>25000</v>
      </c>
    </row>
    <row r="121" spans="1:11" ht="94.5" customHeight="1">
      <c r="A121" s="1" t="s">
        <v>46</v>
      </c>
      <c r="B121" s="24" t="s">
        <v>2</v>
      </c>
      <c r="C121" s="25">
        <v>40000</v>
      </c>
      <c r="D121" s="25">
        <v>0</v>
      </c>
      <c r="E121" s="15">
        <f t="shared" si="20"/>
        <v>40000</v>
      </c>
      <c r="F121" s="15">
        <v>40000</v>
      </c>
      <c r="G121" s="15">
        <v>0</v>
      </c>
      <c r="H121" s="15">
        <f aca="true" t="shared" si="21" ref="H121:H152">F121+G121</f>
        <v>40000</v>
      </c>
      <c r="I121" s="15">
        <v>40000</v>
      </c>
      <c r="J121" s="15">
        <v>0</v>
      </c>
      <c r="K121" s="15">
        <f aca="true" t="shared" si="22" ref="K121:K153">I121+J121</f>
        <v>40000</v>
      </c>
    </row>
    <row r="122" spans="1:11" ht="96.75" customHeight="1">
      <c r="A122" s="1" t="s">
        <v>47</v>
      </c>
      <c r="B122" s="24" t="s">
        <v>3</v>
      </c>
      <c r="C122" s="25">
        <v>40000</v>
      </c>
      <c r="D122" s="25">
        <v>0</v>
      </c>
      <c r="E122" s="15">
        <f t="shared" si="20"/>
        <v>40000</v>
      </c>
      <c r="F122" s="15">
        <v>40000</v>
      </c>
      <c r="G122" s="15">
        <v>0</v>
      </c>
      <c r="H122" s="15">
        <f t="shared" si="21"/>
        <v>40000</v>
      </c>
      <c r="I122" s="15">
        <v>40000</v>
      </c>
      <c r="J122" s="15">
        <v>0</v>
      </c>
      <c r="K122" s="15">
        <f t="shared" si="22"/>
        <v>40000</v>
      </c>
    </row>
    <row r="123" spans="1:11" ht="93.75" customHeight="1">
      <c r="A123" s="1" t="s">
        <v>48</v>
      </c>
      <c r="B123" s="24" t="s">
        <v>4</v>
      </c>
      <c r="C123" s="25">
        <v>45000</v>
      </c>
      <c r="D123" s="25">
        <v>0</v>
      </c>
      <c r="E123" s="15">
        <f t="shared" si="20"/>
        <v>45000</v>
      </c>
      <c r="F123" s="15">
        <v>45000</v>
      </c>
      <c r="G123" s="15">
        <v>0</v>
      </c>
      <c r="H123" s="15">
        <f t="shared" si="21"/>
        <v>45000</v>
      </c>
      <c r="I123" s="15">
        <v>45000</v>
      </c>
      <c r="J123" s="15">
        <v>0</v>
      </c>
      <c r="K123" s="15">
        <f t="shared" si="22"/>
        <v>45000</v>
      </c>
    </row>
    <row r="124" spans="1:11" ht="61.5" customHeight="1">
      <c r="A124" s="45" t="s">
        <v>197</v>
      </c>
      <c r="B124" s="53" t="s">
        <v>347</v>
      </c>
      <c r="C124" s="47">
        <v>5000</v>
      </c>
      <c r="D124" s="47">
        <v>0</v>
      </c>
      <c r="E124" s="47">
        <f t="shared" si="20"/>
        <v>5000</v>
      </c>
      <c r="F124" s="47">
        <v>5000</v>
      </c>
      <c r="G124" s="47">
        <v>0</v>
      </c>
      <c r="H124" s="47">
        <f t="shared" si="21"/>
        <v>5000</v>
      </c>
      <c r="I124" s="47">
        <v>5000</v>
      </c>
      <c r="J124" s="47">
        <v>0</v>
      </c>
      <c r="K124" s="47">
        <f t="shared" si="22"/>
        <v>5000</v>
      </c>
    </row>
    <row r="125" spans="1:11" ht="61.5" customHeight="1">
      <c r="A125" s="1" t="s">
        <v>351</v>
      </c>
      <c r="B125" s="26" t="s">
        <v>347</v>
      </c>
      <c r="C125" s="15">
        <v>155000</v>
      </c>
      <c r="D125" s="15">
        <v>0</v>
      </c>
      <c r="E125" s="15">
        <f t="shared" si="20"/>
        <v>155000</v>
      </c>
      <c r="F125" s="15">
        <v>5000</v>
      </c>
      <c r="G125" s="15">
        <v>0</v>
      </c>
      <c r="H125" s="15">
        <f t="shared" si="21"/>
        <v>5000</v>
      </c>
      <c r="I125" s="15">
        <v>5000</v>
      </c>
      <c r="J125" s="15">
        <v>0</v>
      </c>
      <c r="K125" s="15">
        <f t="shared" si="22"/>
        <v>5000</v>
      </c>
    </row>
    <row r="126" spans="1:11" ht="21" customHeight="1">
      <c r="A126" s="64" t="s">
        <v>324</v>
      </c>
      <c r="B126" s="74" t="s">
        <v>325</v>
      </c>
      <c r="C126" s="66">
        <f>C127</f>
        <v>13500</v>
      </c>
      <c r="D126" s="66">
        <f>D127</f>
        <v>0</v>
      </c>
      <c r="E126" s="66">
        <f>E127</f>
        <v>13500</v>
      </c>
      <c r="F126" s="66">
        <f>F127</f>
        <v>10500</v>
      </c>
      <c r="G126" s="66">
        <f>G127</f>
        <v>0</v>
      </c>
      <c r="H126" s="66">
        <f t="shared" si="21"/>
        <v>10500</v>
      </c>
      <c r="I126" s="66">
        <f>I127</f>
        <v>9500</v>
      </c>
      <c r="J126" s="66">
        <f>J127</f>
        <v>0</v>
      </c>
      <c r="K126" s="66">
        <f t="shared" si="22"/>
        <v>9500</v>
      </c>
    </row>
    <row r="127" spans="1:11" ht="46.5" customHeight="1">
      <c r="A127" s="1" t="s">
        <v>133</v>
      </c>
      <c r="B127" s="27" t="s">
        <v>81</v>
      </c>
      <c r="C127" s="16">
        <v>13500</v>
      </c>
      <c r="D127" s="16">
        <v>0</v>
      </c>
      <c r="E127" s="15">
        <f aca="true" t="shared" si="23" ref="E127:E150">C127+D127</f>
        <v>13500</v>
      </c>
      <c r="F127" s="16">
        <v>10500</v>
      </c>
      <c r="G127" s="16">
        <v>0</v>
      </c>
      <c r="H127" s="16">
        <f t="shared" si="21"/>
        <v>10500</v>
      </c>
      <c r="I127" s="16">
        <f>I130+I133+I135+I141+I136</f>
        <v>9500</v>
      </c>
      <c r="J127" s="16">
        <f>J130+J133+J135+J141+J136</f>
        <v>0</v>
      </c>
      <c r="K127" s="16">
        <f t="shared" si="22"/>
        <v>9500</v>
      </c>
    </row>
    <row r="128" spans="1:11" ht="83.25" customHeight="1">
      <c r="A128" s="45" t="s">
        <v>158</v>
      </c>
      <c r="B128" s="59" t="s">
        <v>157</v>
      </c>
      <c r="C128" s="47">
        <v>1250</v>
      </c>
      <c r="D128" s="47">
        <v>0</v>
      </c>
      <c r="E128" s="47">
        <f t="shared" si="23"/>
        <v>1250</v>
      </c>
      <c r="F128" s="47">
        <v>1250</v>
      </c>
      <c r="G128" s="47">
        <v>0</v>
      </c>
      <c r="H128" s="47">
        <f t="shared" si="21"/>
        <v>1250</v>
      </c>
      <c r="I128" s="47">
        <v>1250</v>
      </c>
      <c r="J128" s="47">
        <v>0</v>
      </c>
      <c r="K128" s="47">
        <f t="shared" si="22"/>
        <v>1250</v>
      </c>
    </row>
    <row r="129" spans="1:11" ht="117.75" customHeight="1">
      <c r="A129" s="1" t="s">
        <v>198</v>
      </c>
      <c r="B129" s="30" t="s">
        <v>49</v>
      </c>
      <c r="C129" s="16">
        <v>1250</v>
      </c>
      <c r="D129" s="16">
        <v>0</v>
      </c>
      <c r="E129" s="15">
        <v>1250</v>
      </c>
      <c r="F129" s="16">
        <v>1250</v>
      </c>
      <c r="G129" s="16">
        <v>0</v>
      </c>
      <c r="H129" s="16">
        <f t="shared" si="21"/>
        <v>1250</v>
      </c>
      <c r="I129" s="16">
        <v>1250</v>
      </c>
      <c r="J129" s="16">
        <v>0</v>
      </c>
      <c r="K129" s="16">
        <f t="shared" si="22"/>
        <v>1250</v>
      </c>
    </row>
    <row r="130" spans="1:11" ht="126.75" customHeight="1">
      <c r="A130" s="1" t="s">
        <v>100</v>
      </c>
      <c r="B130" s="30" t="s">
        <v>49</v>
      </c>
      <c r="C130" s="15">
        <v>1250</v>
      </c>
      <c r="D130" s="15">
        <v>0</v>
      </c>
      <c r="E130" s="15">
        <f t="shared" si="23"/>
        <v>1250</v>
      </c>
      <c r="F130" s="15">
        <v>1250</v>
      </c>
      <c r="G130" s="15">
        <v>0</v>
      </c>
      <c r="H130" s="15">
        <f t="shared" si="21"/>
        <v>1250</v>
      </c>
      <c r="I130" s="15">
        <v>1250</v>
      </c>
      <c r="J130" s="15">
        <v>0</v>
      </c>
      <c r="K130" s="15">
        <f t="shared" si="22"/>
        <v>1250</v>
      </c>
    </row>
    <row r="131" spans="1:11" ht="55.5" customHeight="1">
      <c r="A131" s="45" t="s">
        <v>160</v>
      </c>
      <c r="B131" s="60" t="s">
        <v>159</v>
      </c>
      <c r="C131" s="47">
        <v>1250</v>
      </c>
      <c r="D131" s="47">
        <v>0</v>
      </c>
      <c r="E131" s="47">
        <f t="shared" si="23"/>
        <v>1250</v>
      </c>
      <c r="F131" s="47">
        <v>1250</v>
      </c>
      <c r="G131" s="47">
        <v>0</v>
      </c>
      <c r="H131" s="47">
        <f t="shared" si="21"/>
        <v>1250</v>
      </c>
      <c r="I131" s="47">
        <v>1250</v>
      </c>
      <c r="J131" s="47">
        <v>0</v>
      </c>
      <c r="K131" s="47">
        <f t="shared" si="22"/>
        <v>1250</v>
      </c>
    </row>
    <row r="132" spans="1:11" ht="90" customHeight="1">
      <c r="A132" s="1" t="s">
        <v>199</v>
      </c>
      <c r="B132" s="38" t="s">
        <v>102</v>
      </c>
      <c r="C132" s="15">
        <v>1250</v>
      </c>
      <c r="D132" s="15">
        <v>0</v>
      </c>
      <c r="E132" s="15">
        <f t="shared" si="23"/>
        <v>1250</v>
      </c>
      <c r="F132" s="15">
        <v>1250</v>
      </c>
      <c r="G132" s="15">
        <v>0</v>
      </c>
      <c r="H132" s="15">
        <f t="shared" si="21"/>
        <v>1250</v>
      </c>
      <c r="I132" s="15">
        <v>1250</v>
      </c>
      <c r="J132" s="15">
        <v>0</v>
      </c>
      <c r="K132" s="15">
        <f t="shared" si="22"/>
        <v>1250</v>
      </c>
    </row>
    <row r="133" spans="1:11" ht="75" customHeight="1">
      <c r="A133" s="1" t="s">
        <v>144</v>
      </c>
      <c r="B133" s="38" t="s">
        <v>102</v>
      </c>
      <c r="C133" s="15">
        <v>1250</v>
      </c>
      <c r="D133" s="15">
        <v>0</v>
      </c>
      <c r="E133" s="15">
        <f t="shared" si="23"/>
        <v>1250</v>
      </c>
      <c r="F133" s="15">
        <v>1250</v>
      </c>
      <c r="G133" s="15">
        <v>0</v>
      </c>
      <c r="H133" s="15">
        <f t="shared" si="21"/>
        <v>1250</v>
      </c>
      <c r="I133" s="15">
        <v>1250</v>
      </c>
      <c r="J133" s="15">
        <v>0</v>
      </c>
      <c r="K133" s="15">
        <f t="shared" si="22"/>
        <v>1250</v>
      </c>
    </row>
    <row r="134" spans="1:11" ht="75" customHeight="1">
      <c r="A134" s="1" t="s">
        <v>162</v>
      </c>
      <c r="B134" s="38" t="s">
        <v>161</v>
      </c>
      <c r="C134" s="15">
        <v>2400</v>
      </c>
      <c r="D134" s="15">
        <v>0</v>
      </c>
      <c r="E134" s="15">
        <f t="shared" si="23"/>
        <v>2400</v>
      </c>
      <c r="F134" s="15">
        <v>2400</v>
      </c>
      <c r="G134" s="15">
        <v>0</v>
      </c>
      <c r="H134" s="15">
        <f t="shared" si="21"/>
        <v>2400</v>
      </c>
      <c r="I134" s="15">
        <v>2400</v>
      </c>
      <c r="J134" s="15">
        <v>0</v>
      </c>
      <c r="K134" s="15">
        <f t="shared" si="22"/>
        <v>2400</v>
      </c>
    </row>
    <row r="135" spans="1:11" ht="76.5" customHeight="1">
      <c r="A135" s="1" t="s">
        <v>101</v>
      </c>
      <c r="B135" s="30" t="s">
        <v>99</v>
      </c>
      <c r="C135" s="15">
        <v>2400</v>
      </c>
      <c r="D135" s="15">
        <v>0</v>
      </c>
      <c r="E135" s="15">
        <f t="shared" si="23"/>
        <v>2400</v>
      </c>
      <c r="F135" s="15">
        <v>2400</v>
      </c>
      <c r="G135" s="15">
        <v>0</v>
      </c>
      <c r="H135" s="15">
        <f t="shared" si="21"/>
        <v>2400</v>
      </c>
      <c r="I135" s="15">
        <v>2400</v>
      </c>
      <c r="J135" s="15">
        <v>0</v>
      </c>
      <c r="K135" s="15">
        <f t="shared" si="22"/>
        <v>2400</v>
      </c>
    </row>
    <row r="136" spans="1:11" s="84" customFormat="1" ht="42.75" customHeight="1">
      <c r="A136" s="45" t="s">
        <v>266</v>
      </c>
      <c r="B136" s="60" t="s">
        <v>264</v>
      </c>
      <c r="C136" s="47">
        <f>C137</f>
        <v>3600</v>
      </c>
      <c r="D136" s="47">
        <f>D137</f>
        <v>0</v>
      </c>
      <c r="E136" s="47">
        <f>C136+D136</f>
        <v>3600</v>
      </c>
      <c r="F136" s="47">
        <f>F137</f>
        <v>0</v>
      </c>
      <c r="G136" s="47">
        <f>G137</f>
        <v>3600</v>
      </c>
      <c r="H136" s="47">
        <f>F136+G136</f>
        <v>3600</v>
      </c>
      <c r="I136" s="47">
        <f>I137</f>
        <v>3600</v>
      </c>
      <c r="J136" s="47">
        <f>J137</f>
        <v>0</v>
      </c>
      <c r="K136" s="47">
        <f>I136+J136</f>
        <v>3600</v>
      </c>
    </row>
    <row r="137" spans="1:11" ht="75" customHeight="1">
      <c r="A137" s="1" t="s">
        <v>268</v>
      </c>
      <c r="B137" s="30" t="s">
        <v>265</v>
      </c>
      <c r="C137" s="15">
        <f>C138</f>
        <v>3600</v>
      </c>
      <c r="D137" s="15">
        <f>D138</f>
        <v>0</v>
      </c>
      <c r="E137" s="15">
        <f>C137+D137</f>
        <v>3600</v>
      </c>
      <c r="F137" s="15">
        <f>F138</f>
        <v>0</v>
      </c>
      <c r="G137" s="15">
        <f>G138</f>
        <v>3600</v>
      </c>
      <c r="H137" s="15">
        <f>F137+G137</f>
        <v>3600</v>
      </c>
      <c r="I137" s="15">
        <f>I138</f>
        <v>3600</v>
      </c>
      <c r="J137" s="15">
        <f>J138</f>
        <v>0</v>
      </c>
      <c r="K137" s="15">
        <f>I137+J137</f>
        <v>3600</v>
      </c>
    </row>
    <row r="138" spans="1:11" ht="76.5" customHeight="1">
      <c r="A138" s="1" t="s">
        <v>267</v>
      </c>
      <c r="B138" s="30" t="s">
        <v>265</v>
      </c>
      <c r="C138" s="15">
        <v>3600</v>
      </c>
      <c r="D138" s="15">
        <v>0</v>
      </c>
      <c r="E138" s="15">
        <f>C138+D138</f>
        <v>3600</v>
      </c>
      <c r="F138" s="15">
        <v>0</v>
      </c>
      <c r="G138" s="15">
        <v>3600</v>
      </c>
      <c r="H138" s="15">
        <f>F138+G138</f>
        <v>3600</v>
      </c>
      <c r="I138" s="15">
        <v>3600</v>
      </c>
      <c r="J138" s="15">
        <v>0</v>
      </c>
      <c r="K138" s="15">
        <f>I138+J138</f>
        <v>3600</v>
      </c>
    </row>
    <row r="139" spans="1:11" ht="83.25" customHeight="1">
      <c r="A139" s="45" t="s">
        <v>164</v>
      </c>
      <c r="B139" s="60" t="s">
        <v>163</v>
      </c>
      <c r="C139" s="47">
        <v>5000</v>
      </c>
      <c r="D139" s="47">
        <v>0</v>
      </c>
      <c r="E139" s="47">
        <f t="shared" si="23"/>
        <v>5000</v>
      </c>
      <c r="F139" s="47">
        <v>2000</v>
      </c>
      <c r="G139" s="47">
        <v>0</v>
      </c>
      <c r="H139" s="47">
        <f t="shared" si="21"/>
        <v>2000</v>
      </c>
      <c r="I139" s="47">
        <v>1000</v>
      </c>
      <c r="J139" s="47">
        <v>0</v>
      </c>
      <c r="K139" s="47">
        <f t="shared" si="22"/>
        <v>1000</v>
      </c>
    </row>
    <row r="140" spans="1:11" ht="83.25" customHeight="1">
      <c r="A140" s="1" t="s">
        <v>200</v>
      </c>
      <c r="B140" s="27" t="s">
        <v>104</v>
      </c>
      <c r="C140" s="15">
        <v>5000</v>
      </c>
      <c r="D140" s="15">
        <f>D141</f>
        <v>0</v>
      </c>
      <c r="E140" s="15">
        <f t="shared" si="23"/>
        <v>5000</v>
      </c>
      <c r="F140" s="15">
        <v>5000</v>
      </c>
      <c r="G140" s="15">
        <v>0</v>
      </c>
      <c r="H140" s="15">
        <f t="shared" si="21"/>
        <v>5000</v>
      </c>
      <c r="I140" s="15">
        <v>5000</v>
      </c>
      <c r="J140" s="15">
        <v>0</v>
      </c>
      <c r="K140" s="15">
        <f t="shared" si="22"/>
        <v>5000</v>
      </c>
    </row>
    <row r="141" spans="1:11" s="5" customFormat="1" ht="74.25" customHeight="1">
      <c r="A141" s="1" t="s">
        <v>103</v>
      </c>
      <c r="B141" s="27" t="s">
        <v>104</v>
      </c>
      <c r="C141" s="16">
        <v>5000</v>
      </c>
      <c r="D141" s="16">
        <v>0</v>
      </c>
      <c r="E141" s="15">
        <f t="shared" si="23"/>
        <v>5000</v>
      </c>
      <c r="F141" s="16">
        <v>2000</v>
      </c>
      <c r="G141" s="16">
        <v>0</v>
      </c>
      <c r="H141" s="16">
        <f t="shared" si="21"/>
        <v>2000</v>
      </c>
      <c r="I141" s="16">
        <v>1000</v>
      </c>
      <c r="J141" s="16">
        <v>0</v>
      </c>
      <c r="K141" s="16">
        <f t="shared" si="22"/>
        <v>1000</v>
      </c>
    </row>
    <row r="142" spans="1:11" ht="25.5" customHeight="1">
      <c r="A142" s="2" t="s">
        <v>326</v>
      </c>
      <c r="B142" s="8" t="s">
        <v>327</v>
      </c>
      <c r="C142" s="14">
        <f>C143+C217+C221</f>
        <v>209111891.38</v>
      </c>
      <c r="D142" s="14">
        <f>D143+D217+D214+D221</f>
        <v>2299347</v>
      </c>
      <c r="E142" s="14">
        <f>E143+E217+E221</f>
        <v>211411238.38</v>
      </c>
      <c r="F142" s="14">
        <f>F143</f>
        <v>119363793.13</v>
      </c>
      <c r="G142" s="14">
        <f>G143</f>
        <v>0</v>
      </c>
      <c r="H142" s="14">
        <f t="shared" si="21"/>
        <v>119363793.13</v>
      </c>
      <c r="I142" s="14">
        <f>I143</f>
        <v>121901206.07</v>
      </c>
      <c r="J142" s="14">
        <f>J143</f>
        <v>0</v>
      </c>
      <c r="K142" s="14">
        <f t="shared" si="22"/>
        <v>121901206.07</v>
      </c>
    </row>
    <row r="143" spans="1:11" ht="39.75" customHeight="1">
      <c r="A143" s="2" t="s">
        <v>328</v>
      </c>
      <c r="B143" s="9" t="s">
        <v>329</v>
      </c>
      <c r="C143" s="15">
        <f>C144+C151+C182+C198</f>
        <v>209336480.85</v>
      </c>
      <c r="D143" s="15">
        <f>D144+D151+D182+D198</f>
        <v>2299347</v>
      </c>
      <c r="E143" s="15">
        <f>E144+E151+E182+E198</f>
        <v>211635827.85</v>
      </c>
      <c r="F143" s="15">
        <f>F147+F151+F182+F198</f>
        <v>119363793.13</v>
      </c>
      <c r="G143" s="15">
        <f>G144+G151+G182+G198</f>
        <v>0</v>
      </c>
      <c r="H143" s="15">
        <f t="shared" si="21"/>
        <v>119363793.13</v>
      </c>
      <c r="I143" s="15">
        <f>I147+I151+I182+I198</f>
        <v>121901206.07</v>
      </c>
      <c r="J143" s="15">
        <f>J147+J151+J182+J198</f>
        <v>0</v>
      </c>
      <c r="K143" s="15">
        <f t="shared" si="22"/>
        <v>121901206.07</v>
      </c>
    </row>
    <row r="144" spans="1:11" ht="24.75" customHeight="1">
      <c r="A144" s="77" t="s">
        <v>16</v>
      </c>
      <c r="B144" s="78" t="s">
        <v>15</v>
      </c>
      <c r="C144" s="66">
        <f>C145+C148</f>
        <v>81299580</v>
      </c>
      <c r="D144" s="66">
        <f>D147+D150</f>
        <v>0</v>
      </c>
      <c r="E144" s="66">
        <f>E145+E148</f>
        <v>81299580</v>
      </c>
      <c r="F144" s="66">
        <f>F147+F150</f>
        <v>52626800</v>
      </c>
      <c r="G144" s="66">
        <v>0</v>
      </c>
      <c r="H144" s="66">
        <f t="shared" si="21"/>
        <v>52626800</v>
      </c>
      <c r="I144" s="66">
        <f>I147+I150</f>
        <v>52626800</v>
      </c>
      <c r="J144" s="66">
        <f>J147+J150</f>
        <v>0</v>
      </c>
      <c r="K144" s="66">
        <f t="shared" si="22"/>
        <v>52626800</v>
      </c>
    </row>
    <row r="145" spans="1:11" ht="24.75" customHeight="1">
      <c r="A145" s="45" t="s">
        <v>202</v>
      </c>
      <c r="B145" s="46" t="s">
        <v>203</v>
      </c>
      <c r="C145" s="47">
        <f>C146</f>
        <v>69686000</v>
      </c>
      <c r="D145" s="47">
        <f>D146</f>
        <v>0</v>
      </c>
      <c r="E145" s="47">
        <f t="shared" si="23"/>
        <v>69686000</v>
      </c>
      <c r="F145" s="47">
        <v>52626800</v>
      </c>
      <c r="G145" s="61">
        <v>0</v>
      </c>
      <c r="H145" s="47">
        <f t="shared" si="21"/>
        <v>52626800</v>
      </c>
      <c r="I145" s="47">
        <v>52626800</v>
      </c>
      <c r="J145" s="61">
        <v>0</v>
      </c>
      <c r="K145" s="61">
        <f t="shared" si="22"/>
        <v>52626800</v>
      </c>
    </row>
    <row r="146" spans="1:11" ht="24.75" customHeight="1">
      <c r="A146" s="1" t="s">
        <v>201</v>
      </c>
      <c r="B146" s="7" t="s">
        <v>330</v>
      </c>
      <c r="C146" s="15">
        <f>C147</f>
        <v>69686000</v>
      </c>
      <c r="D146" s="15">
        <f>D147</f>
        <v>0</v>
      </c>
      <c r="E146" s="15">
        <f t="shared" si="23"/>
        <v>69686000</v>
      </c>
      <c r="F146" s="15">
        <v>52626800</v>
      </c>
      <c r="G146" s="14">
        <v>0</v>
      </c>
      <c r="H146" s="15">
        <f t="shared" si="21"/>
        <v>52626800</v>
      </c>
      <c r="I146" s="15">
        <v>52626800</v>
      </c>
      <c r="J146" s="14">
        <v>0</v>
      </c>
      <c r="K146" s="14">
        <f t="shared" si="22"/>
        <v>52626800</v>
      </c>
    </row>
    <row r="147" spans="1:11" ht="38.25" customHeight="1">
      <c r="A147" s="1" t="s">
        <v>20</v>
      </c>
      <c r="B147" s="7" t="s">
        <v>330</v>
      </c>
      <c r="C147" s="15">
        <v>69686000</v>
      </c>
      <c r="D147" s="15">
        <v>0</v>
      </c>
      <c r="E147" s="15">
        <f t="shared" si="23"/>
        <v>69686000</v>
      </c>
      <c r="F147" s="15">
        <v>52626800</v>
      </c>
      <c r="G147" s="15">
        <v>0</v>
      </c>
      <c r="H147" s="15">
        <f t="shared" si="21"/>
        <v>52626800</v>
      </c>
      <c r="I147" s="15">
        <v>52626800</v>
      </c>
      <c r="J147" s="15">
        <v>0</v>
      </c>
      <c r="K147" s="15">
        <f t="shared" si="22"/>
        <v>52626800</v>
      </c>
    </row>
    <row r="148" spans="1:11" ht="23.25" customHeight="1">
      <c r="A148" s="45" t="s">
        <v>205</v>
      </c>
      <c r="B148" s="46" t="s">
        <v>206</v>
      </c>
      <c r="C148" s="47">
        <f>C149</f>
        <v>11613580</v>
      </c>
      <c r="D148" s="47">
        <f>D149</f>
        <v>0</v>
      </c>
      <c r="E148" s="47">
        <f>C148+D148</f>
        <v>11613580</v>
      </c>
      <c r="F148" s="47">
        <v>0</v>
      </c>
      <c r="G148" s="47">
        <v>0</v>
      </c>
      <c r="H148" s="47">
        <f t="shared" si="21"/>
        <v>0</v>
      </c>
      <c r="I148" s="47">
        <v>0</v>
      </c>
      <c r="J148" s="47">
        <v>0</v>
      </c>
      <c r="K148" s="47">
        <f t="shared" si="22"/>
        <v>0</v>
      </c>
    </row>
    <row r="149" spans="1:11" ht="37.5" customHeight="1">
      <c r="A149" s="1" t="s">
        <v>204</v>
      </c>
      <c r="B149" s="7" t="s">
        <v>354</v>
      </c>
      <c r="C149" s="15">
        <f>C150</f>
        <v>11613580</v>
      </c>
      <c r="D149" s="15">
        <f>D150</f>
        <v>0</v>
      </c>
      <c r="E149" s="15">
        <f>C149+D149</f>
        <v>11613580</v>
      </c>
      <c r="F149" s="15">
        <v>0</v>
      </c>
      <c r="G149" s="15">
        <v>0</v>
      </c>
      <c r="H149" s="15">
        <f t="shared" si="21"/>
        <v>0</v>
      </c>
      <c r="I149" s="15">
        <v>0</v>
      </c>
      <c r="J149" s="15">
        <v>0</v>
      </c>
      <c r="K149" s="15">
        <f t="shared" si="22"/>
        <v>0</v>
      </c>
    </row>
    <row r="150" spans="1:11" ht="38.25" customHeight="1">
      <c r="A150" s="1" t="s">
        <v>139</v>
      </c>
      <c r="B150" s="7" t="s">
        <v>354</v>
      </c>
      <c r="C150" s="15">
        <v>11613580</v>
      </c>
      <c r="D150" s="15">
        <v>0</v>
      </c>
      <c r="E150" s="15">
        <f t="shared" si="23"/>
        <v>11613580</v>
      </c>
      <c r="F150" s="15">
        <v>0</v>
      </c>
      <c r="G150" s="15">
        <v>0</v>
      </c>
      <c r="H150" s="15">
        <f t="shared" si="21"/>
        <v>0</v>
      </c>
      <c r="I150" s="15">
        <v>0</v>
      </c>
      <c r="J150" s="15">
        <v>0</v>
      </c>
      <c r="K150" s="15">
        <f t="shared" si="22"/>
        <v>0</v>
      </c>
    </row>
    <row r="151" spans="1:11" ht="42.75" customHeight="1">
      <c r="A151" s="64" t="s">
        <v>21</v>
      </c>
      <c r="B151" s="65" t="s">
        <v>337</v>
      </c>
      <c r="C151" s="66">
        <f>C152+C155+C158+C161+C164+C167+C170+C173+C176+C179</f>
        <v>38226339.59</v>
      </c>
      <c r="D151" s="66">
        <f>D152+D155+D158+D161+D164+D167+D170+D173+D176+D179</f>
        <v>0</v>
      </c>
      <c r="E151" s="66">
        <f>E152+E155+E158+E161+E164+E167+E170+E173+E176+E179</f>
        <v>38226339.59</v>
      </c>
      <c r="F151" s="66">
        <f>F152+F155+F158+F161+F164+F167+F170+F173+F176+F179</f>
        <v>13360816.799999999</v>
      </c>
      <c r="G151" s="66">
        <f>G152+G155+G164+G167+G170+G176+G179+G161</f>
        <v>0</v>
      </c>
      <c r="H151" s="66">
        <f>H152+H155+H164+H167+H170+H176+H179+H161</f>
        <v>13360816.8</v>
      </c>
      <c r="I151" s="66">
        <f>I152+I155+I158+I161+I164+I167+I170+I173+I176+I179</f>
        <v>15670096.439999998</v>
      </c>
      <c r="J151" s="66">
        <f>J152+J155+J158+J161+J164+J167+J170+J173+J176+J179</f>
        <v>0</v>
      </c>
      <c r="K151" s="66">
        <f>K152+K155+K158+K161+K164+K167+K170+K173+K176+K179</f>
        <v>15670096.439999998</v>
      </c>
    </row>
    <row r="152" spans="1:11" ht="42.75" customHeight="1">
      <c r="A152" s="45" t="s">
        <v>141</v>
      </c>
      <c r="B152" s="46" t="s">
        <v>140</v>
      </c>
      <c r="C152" s="47">
        <f>C153</f>
        <v>358638.28</v>
      </c>
      <c r="D152" s="47">
        <f>D153</f>
        <v>0</v>
      </c>
      <c r="E152" s="47">
        <f aca="true" t="shared" si="24" ref="E152:E181">C152+D152</f>
        <v>358638.28</v>
      </c>
      <c r="F152" s="61">
        <v>0</v>
      </c>
      <c r="G152" s="61">
        <v>0</v>
      </c>
      <c r="H152" s="61">
        <f t="shared" si="21"/>
        <v>0</v>
      </c>
      <c r="I152" s="61">
        <v>0</v>
      </c>
      <c r="J152" s="61">
        <v>0</v>
      </c>
      <c r="K152" s="61">
        <f t="shared" si="22"/>
        <v>0</v>
      </c>
    </row>
    <row r="153" spans="1:11" ht="42.75" customHeight="1">
      <c r="A153" s="1" t="s">
        <v>207</v>
      </c>
      <c r="B153" s="7" t="s">
        <v>143</v>
      </c>
      <c r="C153" s="15">
        <f>C154</f>
        <v>358638.28</v>
      </c>
      <c r="D153" s="15">
        <f>D154</f>
        <v>0</v>
      </c>
      <c r="E153" s="15">
        <f t="shared" si="24"/>
        <v>358638.28</v>
      </c>
      <c r="F153" s="14">
        <v>0</v>
      </c>
      <c r="G153" s="14">
        <v>0</v>
      </c>
      <c r="H153" s="14"/>
      <c r="I153" s="14">
        <v>0</v>
      </c>
      <c r="J153" s="14">
        <v>0</v>
      </c>
      <c r="K153" s="14">
        <f t="shared" si="22"/>
        <v>0</v>
      </c>
    </row>
    <row r="154" spans="1:11" ht="42.75" customHeight="1">
      <c r="A154" s="1" t="s">
        <v>142</v>
      </c>
      <c r="B154" s="7" t="s">
        <v>143</v>
      </c>
      <c r="C154" s="15">
        <v>358638.28</v>
      </c>
      <c r="D154" s="15">
        <v>0</v>
      </c>
      <c r="E154" s="15">
        <f t="shared" si="24"/>
        <v>358638.28</v>
      </c>
      <c r="F154" s="14">
        <v>0</v>
      </c>
      <c r="G154" s="14">
        <v>0</v>
      </c>
      <c r="H154" s="14">
        <f aca="true" t="shared" si="25" ref="H154:H177">F154+G154</f>
        <v>0</v>
      </c>
      <c r="I154" s="14">
        <v>0</v>
      </c>
      <c r="J154" s="14">
        <v>0</v>
      </c>
      <c r="K154" s="14">
        <f>J154</f>
        <v>0</v>
      </c>
    </row>
    <row r="155" spans="1:11" ht="74.25" customHeight="1">
      <c r="A155" s="45" t="s">
        <v>112</v>
      </c>
      <c r="B155" s="49" t="s">
        <v>111</v>
      </c>
      <c r="C155" s="47">
        <v>5771594.4</v>
      </c>
      <c r="D155" s="47">
        <f>D156</f>
        <v>0</v>
      </c>
      <c r="E155" s="47">
        <f t="shared" si="24"/>
        <v>5771594.4</v>
      </c>
      <c r="F155" s="47">
        <v>6123759.49</v>
      </c>
      <c r="G155" s="47">
        <v>0</v>
      </c>
      <c r="H155" s="47">
        <f t="shared" si="25"/>
        <v>6123759.49</v>
      </c>
      <c r="I155" s="47">
        <f>I156</f>
        <v>0</v>
      </c>
      <c r="J155" s="47">
        <f>J156</f>
        <v>0</v>
      </c>
      <c r="K155" s="47">
        <f aca="true" t="shared" si="26" ref="K155:K177">I155+J155</f>
        <v>0</v>
      </c>
    </row>
    <row r="156" spans="1:11" ht="74.25" customHeight="1">
      <c r="A156" s="1" t="s">
        <v>208</v>
      </c>
      <c r="B156" s="31" t="s">
        <v>105</v>
      </c>
      <c r="C156" s="15">
        <v>5771594.4</v>
      </c>
      <c r="D156" s="15">
        <f>D157</f>
        <v>0</v>
      </c>
      <c r="E156" s="15">
        <f t="shared" si="24"/>
        <v>5771594.4</v>
      </c>
      <c r="F156" s="15">
        <v>6123759.49</v>
      </c>
      <c r="G156" s="15">
        <v>0</v>
      </c>
      <c r="H156" s="15">
        <f t="shared" si="25"/>
        <v>6123759.49</v>
      </c>
      <c r="I156" s="15">
        <f>I157</f>
        <v>0</v>
      </c>
      <c r="J156" s="15">
        <f>J157</f>
        <v>0</v>
      </c>
      <c r="K156" s="15">
        <f>I156+J156</f>
        <v>0</v>
      </c>
    </row>
    <row r="157" spans="1:11" ht="63.75" customHeight="1">
      <c r="A157" s="1" t="s">
        <v>106</v>
      </c>
      <c r="B157" s="31" t="s">
        <v>105</v>
      </c>
      <c r="C157" s="15">
        <v>5771594.4</v>
      </c>
      <c r="D157" s="15">
        <v>0</v>
      </c>
      <c r="E157" s="15">
        <f t="shared" si="24"/>
        <v>5771594.4</v>
      </c>
      <c r="F157" s="15">
        <v>6123759.49</v>
      </c>
      <c r="G157" s="15">
        <v>0</v>
      </c>
      <c r="H157" s="15">
        <f t="shared" si="25"/>
        <v>6123759.49</v>
      </c>
      <c r="I157" s="15">
        <v>0</v>
      </c>
      <c r="J157" s="15">
        <v>0</v>
      </c>
      <c r="K157" s="15">
        <f>I157+J157</f>
        <v>0</v>
      </c>
    </row>
    <row r="158" spans="1:11" ht="36.75" customHeight="1">
      <c r="A158" s="91" t="s">
        <v>227</v>
      </c>
      <c r="B158" s="92" t="s">
        <v>226</v>
      </c>
      <c r="C158" s="47">
        <v>0</v>
      </c>
      <c r="D158" s="47">
        <v>0</v>
      </c>
      <c r="E158" s="47">
        <v>0</v>
      </c>
      <c r="F158" s="47">
        <v>0</v>
      </c>
      <c r="G158" s="47">
        <f aca="true" t="shared" si="27" ref="G158:K159">G159</f>
        <v>0</v>
      </c>
      <c r="H158" s="47">
        <f t="shared" si="27"/>
        <v>0</v>
      </c>
      <c r="I158" s="47">
        <f t="shared" si="27"/>
        <v>2305313.14</v>
      </c>
      <c r="J158" s="47">
        <f t="shared" si="27"/>
        <v>0</v>
      </c>
      <c r="K158" s="47">
        <f t="shared" si="27"/>
        <v>2305313.14</v>
      </c>
    </row>
    <row r="159" spans="1:11" ht="54.75" customHeight="1">
      <c r="A159" s="90" t="s">
        <v>225</v>
      </c>
      <c r="B159" s="93" t="s">
        <v>165</v>
      </c>
      <c r="C159" s="15">
        <v>0</v>
      </c>
      <c r="D159" s="15">
        <v>0</v>
      </c>
      <c r="E159" s="15">
        <v>0</v>
      </c>
      <c r="F159" s="15">
        <v>0</v>
      </c>
      <c r="G159" s="15">
        <f t="shared" si="27"/>
        <v>0</v>
      </c>
      <c r="H159" s="15">
        <f t="shared" si="27"/>
        <v>0</v>
      </c>
      <c r="I159" s="15">
        <f t="shared" si="27"/>
        <v>2305313.14</v>
      </c>
      <c r="J159" s="15">
        <f t="shared" si="27"/>
        <v>0</v>
      </c>
      <c r="K159" s="15">
        <f t="shared" si="27"/>
        <v>2305313.14</v>
      </c>
    </row>
    <row r="160" spans="1:11" ht="60.75" customHeight="1">
      <c r="A160" s="90" t="s">
        <v>224</v>
      </c>
      <c r="B160" s="93" t="s">
        <v>165</v>
      </c>
      <c r="C160" s="15">
        <v>0</v>
      </c>
      <c r="D160" s="15">
        <v>0</v>
      </c>
      <c r="E160" s="15">
        <v>0</v>
      </c>
      <c r="F160" s="15">
        <v>0</v>
      </c>
      <c r="G160" s="15"/>
      <c r="H160" s="15">
        <f>F160+G160</f>
        <v>0</v>
      </c>
      <c r="I160" s="15">
        <v>2305313.14</v>
      </c>
      <c r="J160" s="15">
        <v>0</v>
      </c>
      <c r="K160" s="15">
        <f>I160+J160</f>
        <v>2305313.14</v>
      </c>
    </row>
    <row r="161" spans="1:11" ht="60.75" customHeight="1">
      <c r="A161" s="96" t="s">
        <v>94</v>
      </c>
      <c r="B161" s="97" t="s">
        <v>93</v>
      </c>
      <c r="C161" s="47">
        <v>0</v>
      </c>
      <c r="D161" s="47">
        <v>0</v>
      </c>
      <c r="E161" s="47">
        <v>0</v>
      </c>
      <c r="F161" s="47">
        <f aca="true" t="shared" si="28" ref="F161:K162">F162</f>
        <v>1568745.8</v>
      </c>
      <c r="G161" s="47">
        <f t="shared" si="28"/>
        <v>0</v>
      </c>
      <c r="H161" s="47">
        <f t="shared" si="28"/>
        <v>1568745.8</v>
      </c>
      <c r="I161" s="47">
        <f t="shared" si="28"/>
        <v>3137011.8</v>
      </c>
      <c r="J161" s="47">
        <f t="shared" si="28"/>
        <v>0</v>
      </c>
      <c r="K161" s="47">
        <f t="shared" si="28"/>
        <v>3137011.8</v>
      </c>
    </row>
    <row r="162" spans="1:11" ht="60.75" customHeight="1">
      <c r="A162" s="94" t="s">
        <v>92</v>
      </c>
      <c r="B162" s="95" t="s">
        <v>166</v>
      </c>
      <c r="C162" s="15">
        <v>0</v>
      </c>
      <c r="D162" s="15">
        <v>0</v>
      </c>
      <c r="E162" s="15">
        <v>0</v>
      </c>
      <c r="F162" s="15">
        <f t="shared" si="28"/>
        <v>1568745.8</v>
      </c>
      <c r="G162" s="15">
        <f t="shared" si="28"/>
        <v>0</v>
      </c>
      <c r="H162" s="15">
        <f t="shared" si="28"/>
        <v>1568745.8</v>
      </c>
      <c r="I162" s="15">
        <f t="shared" si="28"/>
        <v>3137011.8</v>
      </c>
      <c r="J162" s="15">
        <f t="shared" si="28"/>
        <v>0</v>
      </c>
      <c r="K162" s="15">
        <f t="shared" si="28"/>
        <v>3137011.8</v>
      </c>
    </row>
    <row r="163" spans="1:11" ht="60.75" customHeight="1">
      <c r="A163" s="94" t="s">
        <v>91</v>
      </c>
      <c r="B163" s="95" t="s">
        <v>166</v>
      </c>
      <c r="C163" s="15">
        <v>0</v>
      </c>
      <c r="D163" s="15">
        <v>0</v>
      </c>
      <c r="E163" s="15">
        <v>0</v>
      </c>
      <c r="F163" s="15">
        <v>1568745.8</v>
      </c>
      <c r="G163" s="15">
        <v>0</v>
      </c>
      <c r="H163" s="15">
        <f>F163+G163</f>
        <v>1568745.8</v>
      </c>
      <c r="I163" s="15">
        <v>3137011.8</v>
      </c>
      <c r="J163" s="15">
        <v>0</v>
      </c>
      <c r="K163" s="15">
        <f>I163+J163</f>
        <v>3137011.8</v>
      </c>
    </row>
    <row r="164" spans="1:11" ht="56.25" customHeight="1">
      <c r="A164" s="45" t="s">
        <v>114</v>
      </c>
      <c r="B164" s="49" t="s">
        <v>113</v>
      </c>
      <c r="C164" s="47">
        <f aca="true" t="shared" si="29" ref="C164:G165">C165</f>
        <v>0</v>
      </c>
      <c r="D164" s="47">
        <f t="shared" si="29"/>
        <v>0</v>
      </c>
      <c r="E164" s="47">
        <f t="shared" si="29"/>
        <v>0</v>
      </c>
      <c r="F164" s="47">
        <f t="shared" si="29"/>
        <v>1584407.41</v>
      </c>
      <c r="G164" s="47">
        <f t="shared" si="29"/>
        <v>0</v>
      </c>
      <c r="H164" s="47">
        <f t="shared" si="25"/>
        <v>1584407.41</v>
      </c>
      <c r="I164" s="47">
        <f>I165</f>
        <v>6254704.8</v>
      </c>
      <c r="J164" s="47">
        <f>J165</f>
        <v>0</v>
      </c>
      <c r="K164" s="47">
        <f t="shared" si="26"/>
        <v>6254704.8</v>
      </c>
    </row>
    <row r="165" spans="1:11" ht="56.25" customHeight="1">
      <c r="A165" s="1" t="s">
        <v>209</v>
      </c>
      <c r="B165" s="19" t="s">
        <v>107</v>
      </c>
      <c r="C165" s="15">
        <f t="shared" si="29"/>
        <v>0</v>
      </c>
      <c r="D165" s="15">
        <f t="shared" si="29"/>
        <v>0</v>
      </c>
      <c r="E165" s="15">
        <f t="shared" si="29"/>
        <v>0</v>
      </c>
      <c r="F165" s="15">
        <f t="shared" si="29"/>
        <v>1584407.41</v>
      </c>
      <c r="G165" s="15">
        <f t="shared" si="29"/>
        <v>0</v>
      </c>
      <c r="H165" s="15">
        <f t="shared" si="25"/>
        <v>1584407.41</v>
      </c>
      <c r="I165" s="15">
        <f>I166</f>
        <v>6254704.8</v>
      </c>
      <c r="J165" s="15">
        <f>J166</f>
        <v>0</v>
      </c>
      <c r="K165" s="15">
        <f t="shared" si="26"/>
        <v>6254704.8</v>
      </c>
    </row>
    <row r="166" spans="1:11" ht="56.25" customHeight="1">
      <c r="A166" s="1" t="s">
        <v>108</v>
      </c>
      <c r="B166" s="19" t="s">
        <v>107</v>
      </c>
      <c r="C166" s="15">
        <v>0</v>
      </c>
      <c r="D166" s="15">
        <v>0</v>
      </c>
      <c r="E166" s="15">
        <f t="shared" si="24"/>
        <v>0</v>
      </c>
      <c r="F166" s="15">
        <v>1584407.41</v>
      </c>
      <c r="G166" s="15">
        <v>0</v>
      </c>
      <c r="H166" s="15">
        <f t="shared" si="25"/>
        <v>1584407.41</v>
      </c>
      <c r="I166" s="15">
        <v>6254704.8</v>
      </c>
      <c r="J166" s="15">
        <v>0</v>
      </c>
      <c r="K166" s="15">
        <f t="shared" si="26"/>
        <v>6254704.8</v>
      </c>
    </row>
    <row r="167" spans="1:11" ht="40.5" customHeight="1">
      <c r="A167" s="45" t="s">
        <v>240</v>
      </c>
      <c r="B167" s="49" t="s">
        <v>238</v>
      </c>
      <c r="C167" s="47">
        <f>C168</f>
        <v>3644524.4</v>
      </c>
      <c r="D167" s="47">
        <f>D168</f>
        <v>0</v>
      </c>
      <c r="E167" s="47">
        <f t="shared" si="24"/>
        <v>3644524.4</v>
      </c>
      <c r="F167" s="47">
        <f>F168</f>
        <v>3753574.1</v>
      </c>
      <c r="G167" s="47">
        <f>G168</f>
        <v>0</v>
      </c>
      <c r="H167" s="47">
        <f t="shared" si="25"/>
        <v>3753574.1</v>
      </c>
      <c r="I167" s="47">
        <f>I168</f>
        <v>3642736.7</v>
      </c>
      <c r="J167" s="47">
        <f>J168</f>
        <v>0</v>
      </c>
      <c r="K167" s="47">
        <f t="shared" si="26"/>
        <v>3642736.7</v>
      </c>
    </row>
    <row r="168" spans="1:11" ht="40.5" customHeight="1">
      <c r="A168" s="1" t="s">
        <v>241</v>
      </c>
      <c r="B168" s="19" t="s">
        <v>236</v>
      </c>
      <c r="C168" s="15">
        <f>C169</f>
        <v>3644524.4</v>
      </c>
      <c r="D168" s="15">
        <f>D169</f>
        <v>0</v>
      </c>
      <c r="E168" s="15">
        <f t="shared" si="24"/>
        <v>3644524.4</v>
      </c>
      <c r="F168" s="15">
        <f>F169</f>
        <v>3753574.1</v>
      </c>
      <c r="G168" s="15">
        <f>G169</f>
        <v>0</v>
      </c>
      <c r="H168" s="15">
        <f t="shared" si="25"/>
        <v>3753574.1</v>
      </c>
      <c r="I168" s="15">
        <f>I169</f>
        <v>3642736.7</v>
      </c>
      <c r="J168" s="15">
        <f>J169</f>
        <v>0</v>
      </c>
      <c r="K168" s="15">
        <f t="shared" si="26"/>
        <v>3642736.7</v>
      </c>
    </row>
    <row r="169" spans="1:11" ht="38.25" customHeight="1">
      <c r="A169" s="1" t="s">
        <v>239</v>
      </c>
      <c r="B169" s="19" t="s">
        <v>236</v>
      </c>
      <c r="C169" s="15">
        <v>3644524.4</v>
      </c>
      <c r="D169" s="15">
        <v>0</v>
      </c>
      <c r="E169" s="15">
        <f t="shared" si="24"/>
        <v>3644524.4</v>
      </c>
      <c r="F169" s="15">
        <v>3753574.1</v>
      </c>
      <c r="G169" s="15">
        <v>0</v>
      </c>
      <c r="H169" s="15">
        <f t="shared" si="25"/>
        <v>3753574.1</v>
      </c>
      <c r="I169" s="15">
        <v>3642736.7</v>
      </c>
      <c r="J169" s="15">
        <v>0</v>
      </c>
      <c r="K169" s="15">
        <f t="shared" si="26"/>
        <v>3642736.7</v>
      </c>
    </row>
    <row r="170" spans="1:11" ht="38.25" customHeight="1">
      <c r="A170" s="45" t="s">
        <v>243</v>
      </c>
      <c r="B170" s="49" t="s">
        <v>242</v>
      </c>
      <c r="C170" s="47">
        <f aca="true" t="shared" si="30" ref="C170:E171">C171</f>
        <v>550000</v>
      </c>
      <c r="D170" s="47">
        <f t="shared" si="30"/>
        <v>0</v>
      </c>
      <c r="E170" s="47">
        <f t="shared" si="30"/>
        <v>550000</v>
      </c>
      <c r="F170" s="47">
        <v>0</v>
      </c>
      <c r="G170" s="47">
        <v>0</v>
      </c>
      <c r="H170" s="47">
        <f t="shared" si="25"/>
        <v>0</v>
      </c>
      <c r="I170" s="47">
        <v>0</v>
      </c>
      <c r="J170" s="47">
        <v>0</v>
      </c>
      <c r="K170" s="47">
        <f t="shared" si="26"/>
        <v>0</v>
      </c>
    </row>
    <row r="171" spans="1:11" ht="54.75" customHeight="1">
      <c r="A171" s="1" t="s">
        <v>246</v>
      </c>
      <c r="B171" s="19" t="s">
        <v>244</v>
      </c>
      <c r="C171" s="15">
        <f t="shared" si="30"/>
        <v>550000</v>
      </c>
      <c r="D171" s="15">
        <f t="shared" si="30"/>
        <v>0</v>
      </c>
      <c r="E171" s="15">
        <f t="shared" si="30"/>
        <v>550000</v>
      </c>
      <c r="F171" s="15">
        <v>0</v>
      </c>
      <c r="G171" s="15">
        <v>0</v>
      </c>
      <c r="H171" s="15">
        <f t="shared" si="25"/>
        <v>0</v>
      </c>
      <c r="I171" s="15">
        <v>0</v>
      </c>
      <c r="J171" s="15">
        <v>0</v>
      </c>
      <c r="K171" s="15">
        <f t="shared" si="26"/>
        <v>0</v>
      </c>
    </row>
    <row r="172" spans="1:11" ht="54.75" customHeight="1">
      <c r="A172" s="1" t="s">
        <v>245</v>
      </c>
      <c r="B172" s="19" t="s">
        <v>244</v>
      </c>
      <c r="C172" s="15">
        <v>550000</v>
      </c>
      <c r="D172" s="15">
        <v>0</v>
      </c>
      <c r="E172" s="15">
        <f t="shared" si="24"/>
        <v>550000</v>
      </c>
      <c r="F172" s="15">
        <v>0</v>
      </c>
      <c r="G172" s="15">
        <v>0</v>
      </c>
      <c r="H172" s="15">
        <f t="shared" si="25"/>
        <v>0</v>
      </c>
      <c r="I172" s="15">
        <v>0</v>
      </c>
      <c r="J172" s="15">
        <v>0</v>
      </c>
      <c r="K172" s="15">
        <f t="shared" si="26"/>
        <v>0</v>
      </c>
    </row>
    <row r="173" spans="1:11" ht="37.5" customHeight="1">
      <c r="A173" s="86" t="s">
        <v>282</v>
      </c>
      <c r="B173" s="88" t="s">
        <v>281</v>
      </c>
      <c r="C173" s="47">
        <f>C174</f>
        <v>1503479.74</v>
      </c>
      <c r="D173" s="47">
        <f>D174</f>
        <v>0</v>
      </c>
      <c r="E173" s="47">
        <f>E174</f>
        <v>1503479.74</v>
      </c>
      <c r="F173" s="47">
        <v>0</v>
      </c>
      <c r="G173" s="47">
        <v>0</v>
      </c>
      <c r="H173" s="47">
        <f t="shared" si="25"/>
        <v>0</v>
      </c>
      <c r="I173" s="47">
        <v>0</v>
      </c>
      <c r="J173" s="47">
        <v>0</v>
      </c>
      <c r="K173" s="47">
        <f t="shared" si="26"/>
        <v>0</v>
      </c>
    </row>
    <row r="174" spans="1:11" ht="36.75" customHeight="1">
      <c r="A174" s="87" t="s">
        <v>283</v>
      </c>
      <c r="B174" s="89" t="s">
        <v>167</v>
      </c>
      <c r="C174" s="15">
        <f>C175</f>
        <v>1503479.74</v>
      </c>
      <c r="D174" s="15">
        <f>D175</f>
        <v>0</v>
      </c>
      <c r="E174" s="15">
        <f>C174+D174</f>
        <v>1503479.74</v>
      </c>
      <c r="F174" s="15">
        <v>0</v>
      </c>
      <c r="G174" s="15">
        <v>0</v>
      </c>
      <c r="H174" s="15">
        <f t="shared" si="25"/>
        <v>0</v>
      </c>
      <c r="I174" s="15">
        <v>0</v>
      </c>
      <c r="J174" s="15">
        <v>0</v>
      </c>
      <c r="K174" s="15">
        <f t="shared" si="26"/>
        <v>0</v>
      </c>
    </row>
    <row r="175" spans="1:11" ht="39" customHeight="1">
      <c r="A175" s="87" t="s">
        <v>280</v>
      </c>
      <c r="B175" s="89" t="s">
        <v>167</v>
      </c>
      <c r="C175" s="15">
        <v>1503479.74</v>
      </c>
      <c r="D175" s="15">
        <v>0</v>
      </c>
      <c r="E175" s="15">
        <f>C175+D175</f>
        <v>1503479.74</v>
      </c>
      <c r="F175" s="15">
        <v>0</v>
      </c>
      <c r="G175" s="15">
        <v>0</v>
      </c>
      <c r="H175" s="15">
        <f t="shared" si="25"/>
        <v>0</v>
      </c>
      <c r="I175" s="15">
        <v>0</v>
      </c>
      <c r="J175" s="15">
        <v>0</v>
      </c>
      <c r="K175" s="15">
        <f t="shared" si="26"/>
        <v>0</v>
      </c>
    </row>
    <row r="176" spans="1:11" ht="25.5" customHeight="1">
      <c r="A176" s="45" t="s">
        <v>248</v>
      </c>
      <c r="B176" s="49" t="s">
        <v>247</v>
      </c>
      <c r="C176" s="47">
        <f>C177</f>
        <v>9328181.5</v>
      </c>
      <c r="D176" s="47">
        <f>D177</f>
        <v>0</v>
      </c>
      <c r="E176" s="47">
        <f t="shared" si="24"/>
        <v>9328181.5</v>
      </c>
      <c r="F176" s="47">
        <v>0</v>
      </c>
      <c r="G176" s="47">
        <v>0</v>
      </c>
      <c r="H176" s="47">
        <f t="shared" si="25"/>
        <v>0</v>
      </c>
      <c r="I176" s="47">
        <v>0</v>
      </c>
      <c r="J176" s="47">
        <v>0</v>
      </c>
      <c r="K176" s="47">
        <f t="shared" si="26"/>
        <v>0</v>
      </c>
    </row>
    <row r="177" spans="1:11" ht="27" customHeight="1">
      <c r="A177" s="1" t="s">
        <v>250</v>
      </c>
      <c r="B177" s="19" t="s">
        <v>249</v>
      </c>
      <c r="C177" s="15">
        <f>C178</f>
        <v>9328181.5</v>
      </c>
      <c r="D177" s="15">
        <f>D178</f>
        <v>0</v>
      </c>
      <c r="E177" s="15">
        <f t="shared" si="24"/>
        <v>9328181.5</v>
      </c>
      <c r="F177" s="15">
        <v>0</v>
      </c>
      <c r="G177" s="15">
        <v>0</v>
      </c>
      <c r="H177" s="15">
        <f t="shared" si="25"/>
        <v>0</v>
      </c>
      <c r="I177" s="15">
        <v>0</v>
      </c>
      <c r="J177" s="15">
        <v>0</v>
      </c>
      <c r="K177" s="15">
        <f t="shared" si="26"/>
        <v>0</v>
      </c>
    </row>
    <row r="178" spans="1:11" ht="25.5" customHeight="1">
      <c r="A178" s="1" t="s">
        <v>31</v>
      </c>
      <c r="B178" s="19" t="s">
        <v>249</v>
      </c>
      <c r="C178" s="15">
        <v>9328181.5</v>
      </c>
      <c r="D178" s="15">
        <v>0</v>
      </c>
      <c r="E178" s="15">
        <f t="shared" si="24"/>
        <v>9328181.5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</row>
    <row r="179" spans="1:11" ht="19.5" customHeight="1">
      <c r="A179" s="45" t="s">
        <v>82</v>
      </c>
      <c r="B179" s="46" t="s">
        <v>237</v>
      </c>
      <c r="C179" s="47">
        <f>C180</f>
        <v>17069921.27</v>
      </c>
      <c r="D179" s="47">
        <f>D180</f>
        <v>0</v>
      </c>
      <c r="E179" s="47">
        <f t="shared" si="24"/>
        <v>17069921.27</v>
      </c>
      <c r="F179" s="47">
        <v>330330</v>
      </c>
      <c r="G179" s="47">
        <v>0</v>
      </c>
      <c r="H179" s="47">
        <f aca="true" t="shared" si="31" ref="H179:H191">F179+G179</f>
        <v>330330</v>
      </c>
      <c r="I179" s="47">
        <v>330330</v>
      </c>
      <c r="J179" s="47">
        <v>0</v>
      </c>
      <c r="K179" s="47">
        <f aca="true" t="shared" si="32" ref="K179:K191">I179+J179</f>
        <v>330330</v>
      </c>
    </row>
    <row r="180" spans="1:11" ht="19.5" customHeight="1">
      <c r="A180" s="1" t="s">
        <v>210</v>
      </c>
      <c r="B180" s="7" t="s">
        <v>336</v>
      </c>
      <c r="C180" s="15">
        <f>C181</f>
        <v>17069921.27</v>
      </c>
      <c r="D180" s="15">
        <f>D181</f>
        <v>0</v>
      </c>
      <c r="E180" s="15">
        <f t="shared" si="24"/>
        <v>17069921.27</v>
      </c>
      <c r="F180" s="15">
        <v>330330</v>
      </c>
      <c r="G180" s="15">
        <v>0</v>
      </c>
      <c r="H180" s="15">
        <f t="shared" si="31"/>
        <v>330330</v>
      </c>
      <c r="I180" s="15">
        <v>330330</v>
      </c>
      <c r="J180" s="15">
        <v>0</v>
      </c>
      <c r="K180" s="15">
        <f t="shared" si="32"/>
        <v>330330</v>
      </c>
    </row>
    <row r="181" spans="1:11" ht="33" customHeight="1">
      <c r="A181" s="1" t="s">
        <v>22</v>
      </c>
      <c r="B181" s="7" t="s">
        <v>336</v>
      </c>
      <c r="C181" s="15">
        <v>17069921.27</v>
      </c>
      <c r="D181" s="15">
        <v>0</v>
      </c>
      <c r="E181" s="15">
        <f t="shared" si="24"/>
        <v>17069921.27</v>
      </c>
      <c r="F181" s="15">
        <v>330330</v>
      </c>
      <c r="G181" s="15">
        <v>0</v>
      </c>
      <c r="H181" s="15">
        <f t="shared" si="31"/>
        <v>330330</v>
      </c>
      <c r="I181" s="15">
        <v>330330</v>
      </c>
      <c r="J181" s="15">
        <v>0</v>
      </c>
      <c r="K181" s="15">
        <f t="shared" si="32"/>
        <v>330330</v>
      </c>
    </row>
    <row r="182" spans="1:11" ht="29.25" customHeight="1">
      <c r="A182" s="64" t="s">
        <v>23</v>
      </c>
      <c r="B182" s="79" t="s">
        <v>357</v>
      </c>
      <c r="C182" s="66">
        <f>C183+C186+C189+C192+C195</f>
        <v>56475420.72</v>
      </c>
      <c r="D182" s="66">
        <f>D183+D186+D189+D192+D195</f>
        <v>0</v>
      </c>
      <c r="E182" s="66">
        <f>E183+E186+E189+E192+E195</f>
        <v>56475420.72</v>
      </c>
      <c r="F182" s="66">
        <f>F183+F186+F189+F195</f>
        <v>25697815.72</v>
      </c>
      <c r="G182" s="66">
        <f>G183+G186+G189+G195</f>
        <v>0</v>
      </c>
      <c r="H182" s="66">
        <f t="shared" si="31"/>
        <v>25697815.72</v>
      </c>
      <c r="I182" s="66">
        <f>I183+I186+I189+I195</f>
        <v>25675949.02</v>
      </c>
      <c r="J182" s="66">
        <f>J183+J186+J189+J195</f>
        <v>0</v>
      </c>
      <c r="K182" s="66">
        <f t="shared" si="32"/>
        <v>25675949.02</v>
      </c>
    </row>
    <row r="183" spans="1:11" ht="40.5" customHeight="1">
      <c r="A183" s="45" t="s">
        <v>84</v>
      </c>
      <c r="B183" s="59" t="s">
        <v>83</v>
      </c>
      <c r="C183" s="47">
        <f>C184</f>
        <v>1475402.78</v>
      </c>
      <c r="D183" s="47">
        <f>D184</f>
        <v>0</v>
      </c>
      <c r="E183" s="47">
        <f aca="true" t="shared" si="33" ref="E183:E197">C183+D183</f>
        <v>1475402.78</v>
      </c>
      <c r="F183" s="47">
        <f>F184</f>
        <v>1670709</v>
      </c>
      <c r="G183" s="47">
        <f>G184</f>
        <v>0</v>
      </c>
      <c r="H183" s="47">
        <f t="shared" si="31"/>
        <v>1670709</v>
      </c>
      <c r="I183" s="47">
        <f>I184</f>
        <v>1670709</v>
      </c>
      <c r="J183" s="47">
        <f>J184</f>
        <v>0</v>
      </c>
      <c r="K183" s="47">
        <f t="shared" si="32"/>
        <v>1670709</v>
      </c>
    </row>
    <row r="184" spans="1:11" ht="40.5" customHeight="1">
      <c r="A184" s="1" t="s">
        <v>211</v>
      </c>
      <c r="B184" s="7" t="s">
        <v>331</v>
      </c>
      <c r="C184" s="15">
        <f>C185</f>
        <v>1475402.78</v>
      </c>
      <c r="D184" s="15">
        <f>D185</f>
        <v>0</v>
      </c>
      <c r="E184" s="15">
        <f>C184+D184</f>
        <v>1475402.78</v>
      </c>
      <c r="F184" s="15">
        <f>F185</f>
        <v>1670709</v>
      </c>
      <c r="G184" s="15">
        <f>G185</f>
        <v>0</v>
      </c>
      <c r="H184" s="15">
        <f t="shared" si="31"/>
        <v>1670709</v>
      </c>
      <c r="I184" s="15">
        <f>I185</f>
        <v>1670709</v>
      </c>
      <c r="J184" s="15">
        <f>J185</f>
        <v>0</v>
      </c>
      <c r="K184" s="15">
        <f t="shared" si="32"/>
        <v>1670709</v>
      </c>
    </row>
    <row r="185" spans="1:11" ht="41.25" customHeight="1">
      <c r="A185" s="1" t="s">
        <v>24</v>
      </c>
      <c r="B185" s="7" t="s">
        <v>331</v>
      </c>
      <c r="C185" s="15">
        <v>1475402.78</v>
      </c>
      <c r="D185" s="15">
        <v>0</v>
      </c>
      <c r="E185" s="15">
        <f t="shared" si="33"/>
        <v>1475402.78</v>
      </c>
      <c r="F185" s="15">
        <v>1670709</v>
      </c>
      <c r="G185" s="15">
        <v>0</v>
      </c>
      <c r="H185" s="15">
        <f t="shared" si="31"/>
        <v>1670709</v>
      </c>
      <c r="I185" s="15">
        <v>1670709</v>
      </c>
      <c r="J185" s="15">
        <v>0</v>
      </c>
      <c r="K185" s="15">
        <f t="shared" si="32"/>
        <v>1670709</v>
      </c>
    </row>
    <row r="186" spans="1:11" ht="57" customHeight="1">
      <c r="A186" s="51" t="s">
        <v>86</v>
      </c>
      <c r="B186" s="48" t="s">
        <v>85</v>
      </c>
      <c r="C186" s="47">
        <f>C187</f>
        <v>690049.8</v>
      </c>
      <c r="D186" s="47">
        <f>D187</f>
        <v>0</v>
      </c>
      <c r="E186" s="47">
        <f t="shared" si="33"/>
        <v>690049.8</v>
      </c>
      <c r="F186" s="47">
        <f>F187</f>
        <v>2070149.4</v>
      </c>
      <c r="G186" s="47">
        <f>G187</f>
        <v>0</v>
      </c>
      <c r="H186" s="47">
        <f t="shared" si="31"/>
        <v>2070149.4</v>
      </c>
      <c r="I186" s="47">
        <f>I187</f>
        <v>2070149.4</v>
      </c>
      <c r="J186" s="47">
        <f>J187</f>
        <v>0</v>
      </c>
      <c r="K186" s="47">
        <f t="shared" si="32"/>
        <v>2070149.4</v>
      </c>
    </row>
    <row r="187" spans="1:11" ht="57" customHeight="1">
      <c r="A187" s="28" t="s">
        <v>212</v>
      </c>
      <c r="B187" s="36" t="s">
        <v>10</v>
      </c>
      <c r="C187" s="15">
        <f>C188</f>
        <v>690049.8</v>
      </c>
      <c r="D187" s="15">
        <f>D188</f>
        <v>0</v>
      </c>
      <c r="E187" s="15">
        <f>C187+D187</f>
        <v>690049.8</v>
      </c>
      <c r="F187" s="15">
        <f>F188</f>
        <v>2070149.4</v>
      </c>
      <c r="G187" s="15">
        <f>G188</f>
        <v>0</v>
      </c>
      <c r="H187" s="15">
        <f t="shared" si="31"/>
        <v>2070149.4</v>
      </c>
      <c r="I187" s="15">
        <f>I188</f>
        <v>2070149.4</v>
      </c>
      <c r="J187" s="15">
        <f>J188</f>
        <v>0</v>
      </c>
      <c r="K187" s="15">
        <f t="shared" si="32"/>
        <v>2070149.4</v>
      </c>
    </row>
    <row r="188" spans="1:11" ht="58.5" customHeight="1">
      <c r="A188" s="28" t="s">
        <v>25</v>
      </c>
      <c r="B188" s="36" t="s">
        <v>10</v>
      </c>
      <c r="C188" s="15">
        <v>690049.8</v>
      </c>
      <c r="D188" s="15">
        <v>0</v>
      </c>
      <c r="E188" s="15">
        <f t="shared" si="33"/>
        <v>690049.8</v>
      </c>
      <c r="F188" s="15">
        <v>2070149.4</v>
      </c>
      <c r="G188" s="15">
        <v>0</v>
      </c>
      <c r="H188" s="15">
        <f t="shared" si="31"/>
        <v>2070149.4</v>
      </c>
      <c r="I188" s="15">
        <v>2070149.4</v>
      </c>
      <c r="J188" s="15">
        <v>0</v>
      </c>
      <c r="K188" s="15">
        <f t="shared" si="32"/>
        <v>2070149.4</v>
      </c>
    </row>
    <row r="189" spans="1:11" ht="58.5" customHeight="1">
      <c r="A189" s="51" t="s">
        <v>88</v>
      </c>
      <c r="B189" s="62" t="s">
        <v>87</v>
      </c>
      <c r="C189" s="47">
        <f aca="true" t="shared" si="34" ref="C189:G190">C190</f>
        <v>232.14</v>
      </c>
      <c r="D189" s="47">
        <f t="shared" si="34"/>
        <v>0</v>
      </c>
      <c r="E189" s="47">
        <f t="shared" si="34"/>
        <v>232.14</v>
      </c>
      <c r="F189" s="47">
        <f t="shared" si="34"/>
        <v>24425.32</v>
      </c>
      <c r="G189" s="47">
        <f t="shared" si="34"/>
        <v>0</v>
      </c>
      <c r="H189" s="47">
        <f t="shared" si="31"/>
        <v>24425.32</v>
      </c>
      <c r="I189" s="47">
        <f>I190</f>
        <v>2558.62</v>
      </c>
      <c r="J189" s="47">
        <f>J190</f>
        <v>0</v>
      </c>
      <c r="K189" s="47">
        <f t="shared" si="32"/>
        <v>2558.62</v>
      </c>
    </row>
    <row r="190" spans="1:11" ht="58.5" customHeight="1">
      <c r="A190" s="28" t="s">
        <v>213</v>
      </c>
      <c r="B190" s="35" t="s">
        <v>11</v>
      </c>
      <c r="C190" s="15">
        <f t="shared" si="34"/>
        <v>232.14</v>
      </c>
      <c r="D190" s="15">
        <f t="shared" si="34"/>
        <v>0</v>
      </c>
      <c r="E190" s="15">
        <f t="shared" si="34"/>
        <v>232.14</v>
      </c>
      <c r="F190" s="15">
        <f t="shared" si="34"/>
        <v>24425.32</v>
      </c>
      <c r="G190" s="15">
        <f t="shared" si="34"/>
        <v>0</v>
      </c>
      <c r="H190" s="15">
        <f t="shared" si="31"/>
        <v>24425.32</v>
      </c>
      <c r="I190" s="15">
        <f>I191</f>
        <v>2558.62</v>
      </c>
      <c r="J190" s="15">
        <f>J191</f>
        <v>0</v>
      </c>
      <c r="K190" s="15">
        <f t="shared" si="32"/>
        <v>2558.62</v>
      </c>
    </row>
    <row r="191" spans="1:11" ht="75">
      <c r="A191" s="28" t="s">
        <v>26</v>
      </c>
      <c r="B191" s="35" t="s">
        <v>11</v>
      </c>
      <c r="C191" s="15">
        <v>232.14</v>
      </c>
      <c r="D191" s="15">
        <v>0</v>
      </c>
      <c r="E191" s="15">
        <f t="shared" si="33"/>
        <v>232.14</v>
      </c>
      <c r="F191" s="15">
        <v>24425.32</v>
      </c>
      <c r="G191" s="15">
        <v>0</v>
      </c>
      <c r="H191" s="15">
        <f t="shared" si="31"/>
        <v>24425.32</v>
      </c>
      <c r="I191" s="15">
        <v>2558.62</v>
      </c>
      <c r="J191" s="15">
        <v>0</v>
      </c>
      <c r="K191" s="15">
        <f t="shared" si="32"/>
        <v>2558.62</v>
      </c>
    </row>
    <row r="192" spans="1:11" ht="37.5">
      <c r="A192" s="51" t="s">
        <v>252</v>
      </c>
      <c r="B192" s="63" t="s">
        <v>251</v>
      </c>
      <c r="C192" s="47">
        <f>C193</f>
        <v>158116</v>
      </c>
      <c r="D192" s="47">
        <f>D193</f>
        <v>0</v>
      </c>
      <c r="E192" s="47">
        <f>C192+D192</f>
        <v>158116</v>
      </c>
      <c r="F192" s="47">
        <v>0</v>
      </c>
      <c r="G192" s="47">
        <v>0</v>
      </c>
      <c r="H192" s="47">
        <v>0</v>
      </c>
      <c r="I192" s="47">
        <v>0</v>
      </c>
      <c r="J192" s="47">
        <v>0</v>
      </c>
      <c r="K192" s="47">
        <v>0</v>
      </c>
    </row>
    <row r="193" spans="1:11" ht="37.5">
      <c r="A193" s="28" t="s">
        <v>255</v>
      </c>
      <c r="B193" s="35" t="s">
        <v>253</v>
      </c>
      <c r="C193" s="15">
        <f>C194</f>
        <v>158116</v>
      </c>
      <c r="D193" s="15">
        <f>D194</f>
        <v>0</v>
      </c>
      <c r="E193" s="15">
        <f>C193+D193</f>
        <v>158116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</row>
    <row r="194" spans="1:11" ht="37.5">
      <c r="A194" s="28" t="s">
        <v>254</v>
      </c>
      <c r="B194" s="35" t="s">
        <v>253</v>
      </c>
      <c r="C194" s="15">
        <v>158116</v>
      </c>
      <c r="D194" s="15">
        <v>0</v>
      </c>
      <c r="E194" s="15">
        <f>C194+D194</f>
        <v>158116</v>
      </c>
      <c r="F194" s="15">
        <v>0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</row>
    <row r="195" spans="1:11" ht="18.75">
      <c r="A195" s="45" t="s">
        <v>90</v>
      </c>
      <c r="B195" s="63" t="s">
        <v>89</v>
      </c>
      <c r="C195" s="47">
        <f>C196</f>
        <v>54151620</v>
      </c>
      <c r="D195" s="47">
        <f>D196</f>
        <v>0</v>
      </c>
      <c r="E195" s="47">
        <f t="shared" si="33"/>
        <v>54151620</v>
      </c>
      <c r="F195" s="47">
        <f>F196</f>
        <v>21932532</v>
      </c>
      <c r="G195" s="47">
        <f>G196</f>
        <v>0</v>
      </c>
      <c r="H195" s="47">
        <f aca="true" t="shared" si="35" ref="H195:H207">F195+G195</f>
        <v>21932532</v>
      </c>
      <c r="I195" s="47">
        <f>I196</f>
        <v>21932532</v>
      </c>
      <c r="J195" s="47">
        <f>J196</f>
        <v>0</v>
      </c>
      <c r="K195" s="47">
        <f aca="true" t="shared" si="36" ref="K195:K203">I195+J195</f>
        <v>21932532</v>
      </c>
    </row>
    <row r="196" spans="1:11" ht="18.75">
      <c r="A196" s="1" t="s">
        <v>214</v>
      </c>
      <c r="B196" s="35" t="s">
        <v>335</v>
      </c>
      <c r="C196" s="15">
        <f>C197</f>
        <v>54151620</v>
      </c>
      <c r="D196" s="15">
        <f>D197</f>
        <v>0</v>
      </c>
      <c r="E196" s="15">
        <f>C196+D196</f>
        <v>54151620</v>
      </c>
      <c r="F196" s="15">
        <f>F197</f>
        <v>21932532</v>
      </c>
      <c r="G196" s="15">
        <f>G197</f>
        <v>0</v>
      </c>
      <c r="H196" s="15">
        <f t="shared" si="35"/>
        <v>21932532</v>
      </c>
      <c r="I196" s="15">
        <f>I197</f>
        <v>21932532</v>
      </c>
      <c r="J196" s="15">
        <f>J197</f>
        <v>0</v>
      </c>
      <c r="K196" s="15">
        <f t="shared" si="36"/>
        <v>21932532</v>
      </c>
    </row>
    <row r="197" spans="1:11" ht="29.25" customHeight="1">
      <c r="A197" s="1" t="s">
        <v>27</v>
      </c>
      <c r="B197" s="35" t="s">
        <v>335</v>
      </c>
      <c r="C197" s="15">
        <v>54151620</v>
      </c>
      <c r="D197" s="15">
        <v>0</v>
      </c>
      <c r="E197" s="15">
        <f t="shared" si="33"/>
        <v>54151620</v>
      </c>
      <c r="F197" s="15">
        <v>21932532</v>
      </c>
      <c r="G197" s="15">
        <v>0</v>
      </c>
      <c r="H197" s="15">
        <f>F197+G197</f>
        <v>21932532</v>
      </c>
      <c r="I197" s="15">
        <v>21932532</v>
      </c>
      <c r="J197" s="15">
        <v>0</v>
      </c>
      <c r="K197" s="15">
        <f t="shared" si="36"/>
        <v>21932532</v>
      </c>
    </row>
    <row r="198" spans="1:11" s="5" customFormat="1" ht="23.25" customHeight="1">
      <c r="A198" s="64" t="s">
        <v>28</v>
      </c>
      <c r="B198" s="68" t="s">
        <v>332</v>
      </c>
      <c r="C198" s="66">
        <f>C199+C202+C205+C208+C211</f>
        <v>33335140.54</v>
      </c>
      <c r="D198" s="66">
        <f>D199+D202+D205+D208+D211</f>
        <v>2299347</v>
      </c>
      <c r="E198" s="66">
        <f>E199+E202+E205+E208+E211</f>
        <v>35634487.54</v>
      </c>
      <c r="F198" s="66">
        <f>F199+F204</f>
        <v>27678360.61</v>
      </c>
      <c r="G198" s="66">
        <f>G199+G204</f>
        <v>0</v>
      </c>
      <c r="H198" s="66">
        <f t="shared" si="35"/>
        <v>27678360.61</v>
      </c>
      <c r="I198" s="66">
        <f>I199+I204</f>
        <v>27928360.61</v>
      </c>
      <c r="J198" s="66">
        <f>J199+J204</f>
        <v>0</v>
      </c>
      <c r="K198" s="66">
        <f t="shared" si="36"/>
        <v>27928360.61</v>
      </c>
    </row>
    <row r="199" spans="1:11" s="5" customFormat="1" ht="57.75" customHeight="1">
      <c r="A199" s="45" t="s">
        <v>116</v>
      </c>
      <c r="B199" s="59" t="s">
        <v>115</v>
      </c>
      <c r="C199" s="47">
        <f>C200</f>
        <v>24207260.54</v>
      </c>
      <c r="D199" s="47">
        <f>D200</f>
        <v>0</v>
      </c>
      <c r="E199" s="47">
        <f aca="true" t="shared" si="37" ref="E199:E216">C199+D199</f>
        <v>24207260.54</v>
      </c>
      <c r="F199" s="47">
        <f>F200</f>
        <v>23850480.61</v>
      </c>
      <c r="G199" s="47">
        <f>G200</f>
        <v>0</v>
      </c>
      <c r="H199" s="47">
        <f t="shared" si="35"/>
        <v>23850480.61</v>
      </c>
      <c r="I199" s="47">
        <f>I200</f>
        <v>24100480.61</v>
      </c>
      <c r="J199" s="47">
        <f>J200</f>
        <v>0</v>
      </c>
      <c r="K199" s="47">
        <f t="shared" si="36"/>
        <v>24100480.61</v>
      </c>
    </row>
    <row r="200" spans="1:11" s="5" customFormat="1" ht="57.75" customHeight="1">
      <c r="A200" s="1" t="s">
        <v>215</v>
      </c>
      <c r="B200" s="7" t="s">
        <v>333</v>
      </c>
      <c r="C200" s="16">
        <f>C201</f>
        <v>24207260.54</v>
      </c>
      <c r="D200" s="16">
        <f>D201</f>
        <v>0</v>
      </c>
      <c r="E200" s="15">
        <f t="shared" si="37"/>
        <v>24207260.54</v>
      </c>
      <c r="F200" s="16">
        <f>F201</f>
        <v>23850480.61</v>
      </c>
      <c r="G200" s="16">
        <f>G201</f>
        <v>0</v>
      </c>
      <c r="H200" s="16">
        <f t="shared" si="35"/>
        <v>23850480.61</v>
      </c>
      <c r="I200" s="16">
        <f>I201</f>
        <v>24100480.61</v>
      </c>
      <c r="J200" s="16">
        <f>J201</f>
        <v>0</v>
      </c>
      <c r="K200" s="16">
        <f t="shared" si="36"/>
        <v>24100480.61</v>
      </c>
    </row>
    <row r="201" spans="1:11" ht="60.75" customHeight="1">
      <c r="A201" s="1" t="s">
        <v>29</v>
      </c>
      <c r="B201" s="7" t="s">
        <v>333</v>
      </c>
      <c r="C201" s="16">
        <v>24207260.54</v>
      </c>
      <c r="D201" s="16">
        <v>0</v>
      </c>
      <c r="E201" s="15">
        <f t="shared" si="37"/>
        <v>24207260.54</v>
      </c>
      <c r="F201" s="16">
        <v>23850480.61</v>
      </c>
      <c r="G201" s="16">
        <v>0</v>
      </c>
      <c r="H201" s="16">
        <f t="shared" si="35"/>
        <v>23850480.61</v>
      </c>
      <c r="I201" s="16">
        <v>24100480.61</v>
      </c>
      <c r="J201" s="16">
        <v>0</v>
      </c>
      <c r="K201" s="16">
        <f t="shared" si="36"/>
        <v>24100480.61</v>
      </c>
    </row>
    <row r="202" spans="1:11" ht="60.75" customHeight="1">
      <c r="A202" s="45" t="s">
        <v>138</v>
      </c>
      <c r="B202" s="46" t="s">
        <v>137</v>
      </c>
      <c r="C202" s="47">
        <v>3827880</v>
      </c>
      <c r="D202" s="47">
        <v>0</v>
      </c>
      <c r="E202" s="47">
        <f t="shared" si="37"/>
        <v>3827880</v>
      </c>
      <c r="F202" s="47">
        <v>3827880</v>
      </c>
      <c r="G202" s="47">
        <v>0</v>
      </c>
      <c r="H202" s="47">
        <f t="shared" si="35"/>
        <v>3827880</v>
      </c>
      <c r="I202" s="47">
        <v>3827880</v>
      </c>
      <c r="J202" s="47">
        <v>0</v>
      </c>
      <c r="K202" s="47">
        <f t="shared" si="36"/>
        <v>3827880</v>
      </c>
    </row>
    <row r="203" spans="1:11" ht="60.75" customHeight="1">
      <c r="A203" s="1" t="s">
        <v>216</v>
      </c>
      <c r="B203" s="7" t="s">
        <v>135</v>
      </c>
      <c r="C203" s="16">
        <v>3827880</v>
      </c>
      <c r="D203" s="16">
        <v>0</v>
      </c>
      <c r="E203" s="15">
        <f t="shared" si="37"/>
        <v>3827880</v>
      </c>
      <c r="F203" s="16">
        <v>3827880</v>
      </c>
      <c r="G203" s="16">
        <v>0</v>
      </c>
      <c r="H203" s="16">
        <f t="shared" si="35"/>
        <v>3827880</v>
      </c>
      <c r="I203" s="16">
        <v>3827880</v>
      </c>
      <c r="J203" s="16">
        <v>0</v>
      </c>
      <c r="K203" s="16">
        <f t="shared" si="36"/>
        <v>3827880</v>
      </c>
    </row>
    <row r="204" spans="1:11" ht="60.75" customHeight="1">
      <c r="A204" s="1" t="s">
        <v>136</v>
      </c>
      <c r="B204" s="7" t="s">
        <v>135</v>
      </c>
      <c r="C204" s="16">
        <v>3827880</v>
      </c>
      <c r="D204" s="16">
        <v>0</v>
      </c>
      <c r="E204" s="15">
        <f t="shared" si="37"/>
        <v>3827880</v>
      </c>
      <c r="F204" s="16">
        <v>3827880</v>
      </c>
      <c r="G204" s="16">
        <v>0</v>
      </c>
      <c r="H204" s="16">
        <f t="shared" si="35"/>
        <v>3827880</v>
      </c>
      <c r="I204" s="16">
        <v>3827880</v>
      </c>
      <c r="J204" s="16">
        <v>0</v>
      </c>
      <c r="K204" s="16">
        <v>3827880</v>
      </c>
    </row>
    <row r="205" spans="1:11" ht="40.5" customHeight="1">
      <c r="A205" s="45" t="s">
        <v>257</v>
      </c>
      <c r="B205" s="46" t="s">
        <v>256</v>
      </c>
      <c r="C205" s="47">
        <f>C206</f>
        <v>300000</v>
      </c>
      <c r="D205" s="47">
        <f>D206</f>
        <v>0</v>
      </c>
      <c r="E205" s="47">
        <f t="shared" si="37"/>
        <v>300000</v>
      </c>
      <c r="F205" s="47">
        <v>0</v>
      </c>
      <c r="G205" s="47">
        <v>0</v>
      </c>
      <c r="H205" s="47">
        <f t="shared" si="35"/>
        <v>0</v>
      </c>
      <c r="I205" s="47">
        <v>0</v>
      </c>
      <c r="J205" s="47">
        <v>0</v>
      </c>
      <c r="K205" s="47">
        <f>J205</f>
        <v>0</v>
      </c>
    </row>
    <row r="206" spans="1:11" ht="36.75" customHeight="1">
      <c r="A206" s="1" t="s">
        <v>259</v>
      </c>
      <c r="B206" s="7" t="s">
        <v>171</v>
      </c>
      <c r="C206" s="16">
        <f>C207</f>
        <v>300000</v>
      </c>
      <c r="D206" s="16">
        <f>D207</f>
        <v>0</v>
      </c>
      <c r="E206" s="15">
        <f t="shared" si="37"/>
        <v>300000</v>
      </c>
      <c r="F206" s="16">
        <v>0</v>
      </c>
      <c r="G206" s="16">
        <v>0</v>
      </c>
      <c r="H206" s="16">
        <f t="shared" si="35"/>
        <v>0</v>
      </c>
      <c r="I206" s="16">
        <v>0</v>
      </c>
      <c r="J206" s="16">
        <v>0</v>
      </c>
      <c r="K206" s="16">
        <v>0</v>
      </c>
    </row>
    <row r="207" spans="1:11" ht="42" customHeight="1">
      <c r="A207" s="1" t="s">
        <v>258</v>
      </c>
      <c r="B207" s="7" t="s">
        <v>171</v>
      </c>
      <c r="C207" s="16">
        <v>300000</v>
      </c>
      <c r="D207" s="16">
        <v>0</v>
      </c>
      <c r="E207" s="15">
        <f t="shared" si="37"/>
        <v>300000</v>
      </c>
      <c r="F207" s="16">
        <v>0</v>
      </c>
      <c r="G207" s="16">
        <v>0</v>
      </c>
      <c r="H207" s="16">
        <f t="shared" si="35"/>
        <v>0</v>
      </c>
      <c r="I207" s="16">
        <v>0</v>
      </c>
      <c r="J207" s="16">
        <v>0</v>
      </c>
      <c r="K207" s="16">
        <v>0</v>
      </c>
    </row>
    <row r="208" spans="1:11" ht="35.25" customHeight="1">
      <c r="A208" s="45" t="s">
        <v>263</v>
      </c>
      <c r="B208" s="46" t="s">
        <v>260</v>
      </c>
      <c r="C208" s="47">
        <f>C209</f>
        <v>5000000</v>
      </c>
      <c r="D208" s="47">
        <f>D209</f>
        <v>0</v>
      </c>
      <c r="E208" s="47">
        <f t="shared" si="37"/>
        <v>5000000</v>
      </c>
      <c r="F208" s="47">
        <v>0</v>
      </c>
      <c r="G208" s="47">
        <v>0</v>
      </c>
      <c r="H208" s="47">
        <v>0</v>
      </c>
      <c r="I208" s="47">
        <v>0</v>
      </c>
      <c r="J208" s="47">
        <v>0</v>
      </c>
      <c r="K208" s="47">
        <v>0</v>
      </c>
    </row>
    <row r="209" spans="1:11" ht="35.25" customHeight="1">
      <c r="A209" s="1" t="s">
        <v>262</v>
      </c>
      <c r="B209" s="7" t="s">
        <v>170</v>
      </c>
      <c r="C209" s="16">
        <f>C210</f>
        <v>5000000</v>
      </c>
      <c r="D209" s="16">
        <f>D210</f>
        <v>0</v>
      </c>
      <c r="E209" s="15">
        <f t="shared" si="37"/>
        <v>5000000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</row>
    <row r="210" spans="1:11" ht="35.25" customHeight="1">
      <c r="A210" s="1" t="s">
        <v>261</v>
      </c>
      <c r="B210" s="7" t="s">
        <v>170</v>
      </c>
      <c r="C210" s="16">
        <v>5000000</v>
      </c>
      <c r="D210" s="16">
        <v>0</v>
      </c>
      <c r="E210" s="15">
        <f t="shared" si="37"/>
        <v>5000000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/>
    </row>
    <row r="211" spans="1:11" ht="35.25" customHeight="1">
      <c r="A211" s="100" t="s">
        <v>372</v>
      </c>
      <c r="B211" s="102" t="s">
        <v>369</v>
      </c>
      <c r="C211" s="99">
        <f>C212</f>
        <v>0</v>
      </c>
      <c r="D211" s="99">
        <f>D212</f>
        <v>2299347</v>
      </c>
      <c r="E211" s="99">
        <f t="shared" si="37"/>
        <v>2299347</v>
      </c>
      <c r="F211" s="99"/>
      <c r="G211" s="99"/>
      <c r="H211" s="99"/>
      <c r="I211" s="99"/>
      <c r="J211" s="99"/>
      <c r="K211" s="99"/>
    </row>
    <row r="212" spans="1:11" ht="58.5" customHeight="1">
      <c r="A212" s="101" t="s">
        <v>374</v>
      </c>
      <c r="B212" s="103" t="s">
        <v>373</v>
      </c>
      <c r="C212" s="16">
        <f>C213</f>
        <v>0</v>
      </c>
      <c r="D212" s="16">
        <f>D213</f>
        <v>2299347</v>
      </c>
      <c r="E212" s="15">
        <f t="shared" si="37"/>
        <v>2299347</v>
      </c>
      <c r="F212" s="16"/>
      <c r="G212" s="16"/>
      <c r="H212" s="16"/>
      <c r="I212" s="16"/>
      <c r="J212" s="16"/>
      <c r="K212" s="16"/>
    </row>
    <row r="213" spans="1:11" ht="39" customHeight="1">
      <c r="A213" s="101" t="s">
        <v>371</v>
      </c>
      <c r="B213" s="103" t="s">
        <v>370</v>
      </c>
      <c r="C213" s="16">
        <v>0</v>
      </c>
      <c r="D213" s="16">
        <v>2299347</v>
      </c>
      <c r="E213" s="15">
        <f t="shared" si="37"/>
        <v>2299347</v>
      </c>
      <c r="F213" s="16"/>
      <c r="G213" s="16"/>
      <c r="H213" s="16"/>
      <c r="I213" s="16"/>
      <c r="J213" s="16"/>
      <c r="K213" s="16"/>
    </row>
    <row r="214" spans="1:11" s="5" customFormat="1" ht="131.25">
      <c r="A214" s="64" t="s">
        <v>18</v>
      </c>
      <c r="B214" s="65" t="s">
        <v>19</v>
      </c>
      <c r="C214" s="66">
        <v>0</v>
      </c>
      <c r="D214" s="66">
        <v>0</v>
      </c>
      <c r="E214" s="67">
        <f t="shared" si="37"/>
        <v>0</v>
      </c>
      <c r="F214" s="66">
        <v>0</v>
      </c>
      <c r="G214" s="66">
        <v>0</v>
      </c>
      <c r="H214" s="66">
        <f aca="true" t="shared" si="38" ref="H214:H224">F214+G214</f>
        <v>0</v>
      </c>
      <c r="I214" s="66">
        <v>0</v>
      </c>
      <c r="J214" s="66">
        <v>0</v>
      </c>
      <c r="K214" s="66">
        <f aca="true" t="shared" si="39" ref="K214:K224">I214+J214</f>
        <v>0</v>
      </c>
    </row>
    <row r="215" spans="1:11" s="5" customFormat="1" ht="112.5">
      <c r="A215" s="1" t="s">
        <v>217</v>
      </c>
      <c r="B215" s="19" t="s">
        <v>17</v>
      </c>
      <c r="C215" s="16">
        <v>0</v>
      </c>
      <c r="D215" s="16">
        <v>0</v>
      </c>
      <c r="E215" s="15">
        <f t="shared" si="37"/>
        <v>0</v>
      </c>
      <c r="F215" s="16">
        <v>0</v>
      </c>
      <c r="G215" s="16">
        <v>0</v>
      </c>
      <c r="H215" s="16">
        <f t="shared" si="38"/>
        <v>0</v>
      </c>
      <c r="I215" s="16">
        <v>0</v>
      </c>
      <c r="J215" s="16">
        <v>0</v>
      </c>
      <c r="K215" s="16">
        <f t="shared" si="39"/>
        <v>0</v>
      </c>
    </row>
    <row r="216" spans="1:11" ht="79.5" customHeight="1">
      <c r="A216" s="1" t="s">
        <v>30</v>
      </c>
      <c r="B216" s="19" t="s">
        <v>17</v>
      </c>
      <c r="C216" s="16">
        <v>0</v>
      </c>
      <c r="D216" s="16">
        <v>0</v>
      </c>
      <c r="E216" s="15">
        <f t="shared" si="37"/>
        <v>0</v>
      </c>
      <c r="F216" s="16">
        <v>0</v>
      </c>
      <c r="G216" s="16">
        <v>0</v>
      </c>
      <c r="H216" s="16">
        <f t="shared" si="38"/>
        <v>0</v>
      </c>
      <c r="I216" s="16">
        <v>0</v>
      </c>
      <c r="J216" s="16">
        <v>0</v>
      </c>
      <c r="K216" s="16">
        <f t="shared" si="39"/>
        <v>0</v>
      </c>
    </row>
    <row r="217" spans="1:11" s="5" customFormat="1" ht="60.75" customHeight="1">
      <c r="A217" s="64" t="s">
        <v>219</v>
      </c>
      <c r="B217" s="80" t="s">
        <v>218</v>
      </c>
      <c r="C217" s="66">
        <f aca="true" t="shared" si="40" ref="C217:E219">C218</f>
        <v>18</v>
      </c>
      <c r="D217" s="66">
        <f t="shared" si="40"/>
        <v>0</v>
      </c>
      <c r="E217" s="66">
        <f t="shared" si="40"/>
        <v>18</v>
      </c>
      <c r="F217" s="66">
        <v>0</v>
      </c>
      <c r="G217" s="66">
        <v>0</v>
      </c>
      <c r="H217" s="66">
        <f t="shared" si="38"/>
        <v>0</v>
      </c>
      <c r="I217" s="66">
        <v>0</v>
      </c>
      <c r="J217" s="66">
        <v>0</v>
      </c>
      <c r="K217" s="66">
        <f t="shared" si="39"/>
        <v>0</v>
      </c>
    </row>
    <row r="218" spans="1:11" ht="79.5" customHeight="1">
      <c r="A218" s="1" t="s">
        <v>221</v>
      </c>
      <c r="B218" s="19" t="s">
        <v>220</v>
      </c>
      <c r="C218" s="16">
        <f t="shared" si="40"/>
        <v>18</v>
      </c>
      <c r="D218" s="16">
        <f t="shared" si="40"/>
        <v>0</v>
      </c>
      <c r="E218" s="15">
        <f t="shared" si="40"/>
        <v>18</v>
      </c>
      <c r="F218" s="16">
        <v>0</v>
      </c>
      <c r="G218" s="16">
        <v>0</v>
      </c>
      <c r="H218" s="16">
        <f t="shared" si="38"/>
        <v>0</v>
      </c>
      <c r="I218" s="16">
        <v>0</v>
      </c>
      <c r="J218" s="16">
        <v>0</v>
      </c>
      <c r="K218" s="16">
        <f t="shared" si="39"/>
        <v>0</v>
      </c>
    </row>
    <row r="219" spans="1:11" ht="57.75" customHeight="1">
      <c r="A219" s="1" t="s">
        <v>222</v>
      </c>
      <c r="B219" s="19" t="s">
        <v>168</v>
      </c>
      <c r="C219" s="16">
        <f t="shared" si="40"/>
        <v>18</v>
      </c>
      <c r="D219" s="16">
        <f t="shared" si="40"/>
        <v>0</v>
      </c>
      <c r="E219" s="15">
        <f t="shared" si="40"/>
        <v>18</v>
      </c>
      <c r="F219" s="16">
        <v>0</v>
      </c>
      <c r="G219" s="16">
        <v>0</v>
      </c>
      <c r="H219" s="16">
        <f t="shared" si="38"/>
        <v>0</v>
      </c>
      <c r="I219" s="16">
        <v>0</v>
      </c>
      <c r="J219" s="16">
        <v>0</v>
      </c>
      <c r="K219" s="16">
        <f t="shared" si="39"/>
        <v>0</v>
      </c>
    </row>
    <row r="220" spans="1:11" ht="64.5" customHeight="1">
      <c r="A220" s="1" t="s">
        <v>223</v>
      </c>
      <c r="B220" s="19" t="s">
        <v>168</v>
      </c>
      <c r="C220" s="16">
        <v>18</v>
      </c>
      <c r="D220" s="16">
        <v>0</v>
      </c>
      <c r="E220" s="15">
        <f>C220+D220</f>
        <v>18</v>
      </c>
      <c r="F220" s="16">
        <v>0</v>
      </c>
      <c r="G220" s="16">
        <v>0</v>
      </c>
      <c r="H220" s="16">
        <f t="shared" si="38"/>
        <v>0</v>
      </c>
      <c r="I220" s="16">
        <v>0</v>
      </c>
      <c r="J220" s="16">
        <v>0</v>
      </c>
      <c r="K220" s="16">
        <f t="shared" si="39"/>
        <v>0</v>
      </c>
    </row>
    <row r="221" spans="1:11" s="5" customFormat="1" ht="37.5" customHeight="1">
      <c r="A221" s="64" t="s">
        <v>229</v>
      </c>
      <c r="B221" s="81" t="s">
        <v>228</v>
      </c>
      <c r="C221" s="66">
        <f aca="true" t="shared" si="41" ref="C221:E223">C222</f>
        <v>-224607.47</v>
      </c>
      <c r="D221" s="66">
        <f t="shared" si="41"/>
        <v>0</v>
      </c>
      <c r="E221" s="66">
        <f t="shared" si="41"/>
        <v>-224607.47</v>
      </c>
      <c r="F221" s="66">
        <v>0</v>
      </c>
      <c r="G221" s="66">
        <v>0</v>
      </c>
      <c r="H221" s="66">
        <f t="shared" si="38"/>
        <v>0</v>
      </c>
      <c r="I221" s="66">
        <v>0</v>
      </c>
      <c r="J221" s="66">
        <v>0</v>
      </c>
      <c r="K221" s="66">
        <f t="shared" si="39"/>
        <v>0</v>
      </c>
    </row>
    <row r="222" spans="1:11" ht="35.25" customHeight="1">
      <c r="A222" s="1" t="s">
        <v>232</v>
      </c>
      <c r="B222" s="19" t="s">
        <v>233</v>
      </c>
      <c r="C222" s="16">
        <f t="shared" si="41"/>
        <v>-224607.47</v>
      </c>
      <c r="D222" s="16">
        <f t="shared" si="41"/>
        <v>0</v>
      </c>
      <c r="E222" s="15">
        <f t="shared" si="41"/>
        <v>-224607.47</v>
      </c>
      <c r="F222" s="16">
        <v>0</v>
      </c>
      <c r="G222" s="16">
        <v>0</v>
      </c>
      <c r="H222" s="16">
        <f t="shared" si="38"/>
        <v>0</v>
      </c>
      <c r="I222" s="16">
        <v>0</v>
      </c>
      <c r="J222" s="16">
        <v>0</v>
      </c>
      <c r="K222" s="16">
        <f t="shared" si="39"/>
        <v>0</v>
      </c>
    </row>
    <row r="223" spans="1:11" ht="41.25" customHeight="1">
      <c r="A223" s="1" t="s">
        <v>230</v>
      </c>
      <c r="B223" s="19" t="s">
        <v>169</v>
      </c>
      <c r="C223" s="16">
        <f t="shared" si="41"/>
        <v>-224607.47</v>
      </c>
      <c r="D223" s="16">
        <f t="shared" si="41"/>
        <v>0</v>
      </c>
      <c r="E223" s="15">
        <f t="shared" si="41"/>
        <v>-224607.47</v>
      </c>
      <c r="F223" s="16">
        <v>0</v>
      </c>
      <c r="G223" s="16">
        <v>0</v>
      </c>
      <c r="H223" s="16">
        <f t="shared" si="38"/>
        <v>0</v>
      </c>
      <c r="I223" s="16">
        <v>0</v>
      </c>
      <c r="J223" s="16">
        <v>0</v>
      </c>
      <c r="K223" s="16">
        <f t="shared" si="39"/>
        <v>0</v>
      </c>
    </row>
    <row r="224" spans="1:11" ht="43.5" customHeight="1">
      <c r="A224" s="1" t="s">
        <v>231</v>
      </c>
      <c r="B224" s="19" t="s">
        <v>169</v>
      </c>
      <c r="C224" s="16">
        <v>-224607.47</v>
      </c>
      <c r="D224" s="16">
        <v>0</v>
      </c>
      <c r="E224" s="15">
        <f>C224+D224</f>
        <v>-224607.47</v>
      </c>
      <c r="F224" s="16">
        <v>0</v>
      </c>
      <c r="G224" s="16">
        <v>0</v>
      </c>
      <c r="H224" s="16">
        <f t="shared" si="38"/>
        <v>0</v>
      </c>
      <c r="I224" s="16">
        <v>0</v>
      </c>
      <c r="J224" s="16">
        <v>0</v>
      </c>
      <c r="K224" s="16">
        <f t="shared" si="39"/>
        <v>0</v>
      </c>
    </row>
    <row r="225" spans="1:11" ht="18.75">
      <c r="A225" s="37" t="s">
        <v>14</v>
      </c>
      <c r="B225" s="10"/>
      <c r="C225" s="14">
        <f aca="true" t="shared" si="42" ref="C225:K225">C142+C8</f>
        <v>272836246.38</v>
      </c>
      <c r="D225" s="14">
        <f>D8+D142</f>
        <v>2299347</v>
      </c>
      <c r="E225" s="14">
        <f t="shared" si="42"/>
        <v>275135593.38</v>
      </c>
      <c r="F225" s="14">
        <f t="shared" si="42"/>
        <v>172347383.13</v>
      </c>
      <c r="G225" s="14">
        <f t="shared" si="42"/>
        <v>0</v>
      </c>
      <c r="H225" s="14">
        <f t="shared" si="42"/>
        <v>172347383.13</v>
      </c>
      <c r="I225" s="14">
        <f t="shared" si="42"/>
        <v>175458666.07</v>
      </c>
      <c r="J225" s="14">
        <f t="shared" si="42"/>
        <v>0</v>
      </c>
      <c r="K225" s="14">
        <f t="shared" si="42"/>
        <v>175458666.07</v>
      </c>
    </row>
    <row r="226" spans="6:11" ht="18.75">
      <c r="F226" s="17"/>
      <c r="G226" s="17"/>
      <c r="H226" s="17"/>
      <c r="I226" s="17"/>
      <c r="J226" s="17"/>
      <c r="K226" s="17"/>
    </row>
    <row r="230" spans="4:11" ht="18.75">
      <c r="D230" s="98"/>
      <c r="H230" s="98"/>
      <c r="K230" s="98"/>
    </row>
  </sheetData>
  <sheetProtection/>
  <mergeCells count="25">
    <mergeCell ref="I6:K6"/>
    <mergeCell ref="J8:J9"/>
    <mergeCell ref="K8:K9"/>
    <mergeCell ref="J2:K3"/>
    <mergeCell ref="A5:I5"/>
    <mergeCell ref="B6:B7"/>
    <mergeCell ref="A6:A7"/>
    <mergeCell ref="B8:B9"/>
    <mergeCell ref="I8:I9"/>
    <mergeCell ref="A8:A9"/>
    <mergeCell ref="D8:D9"/>
    <mergeCell ref="E8:E9"/>
    <mergeCell ref="C6:E6"/>
    <mergeCell ref="F6:H6"/>
    <mergeCell ref="H8:H9"/>
    <mergeCell ref="G8:G9"/>
    <mergeCell ref="F8:F9"/>
    <mergeCell ref="C8:C9"/>
    <mergeCell ref="C57:C58"/>
    <mergeCell ref="I57:I58"/>
    <mergeCell ref="F57:F58"/>
    <mergeCell ref="A81:A82"/>
    <mergeCell ref="B81:B82"/>
    <mergeCell ref="A57:A58"/>
    <mergeCell ref="B57:B58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2021-05-26T05:54:42Z</cp:lastPrinted>
  <dcterms:created xsi:type="dcterms:W3CDTF">2014-01-17T06:18:32Z</dcterms:created>
  <dcterms:modified xsi:type="dcterms:W3CDTF">2021-07-22T07:56:27Z</dcterms:modified>
  <cp:category/>
  <cp:version/>
  <cp:contentType/>
  <cp:contentStatus/>
</cp:coreProperties>
</file>